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8795" windowHeight="11760" firstSheet="1" activeTab="1"/>
  </bookViews>
  <sheets>
    <sheet name="2013-2014 Teacher Salary Scales" sheetId="4" state="hidden" r:id="rId1"/>
    <sheet name="Market Comparison Chart" sheetId="2" r:id="rId2"/>
    <sheet name="Alb. Salaries vs. Top Quartile" sheetId="3" state="hidden" r:id="rId3"/>
  </sheets>
  <calcPr calcId="125725"/>
</workbook>
</file>

<file path=xl/calcChain.xml><?xml version="1.0" encoding="utf-8"?>
<calcChain xmlns="http://schemas.openxmlformats.org/spreadsheetml/2006/main">
  <c r="X75" i="4"/>
  <c r="W75"/>
  <c r="V75"/>
  <c r="U75"/>
  <c r="T75"/>
  <c r="S75"/>
  <c r="R75"/>
  <c r="Q75"/>
  <c r="C32"/>
  <c r="C34" s="1"/>
  <c r="D32"/>
  <c r="D34" s="1"/>
  <c r="E32"/>
  <c r="E35" s="1"/>
  <c r="F32"/>
  <c r="F34" s="1"/>
  <c r="G32"/>
  <c r="G35" s="1"/>
  <c r="H32"/>
  <c r="H34" s="1"/>
  <c r="I32"/>
  <c r="I35" s="1"/>
  <c r="J32"/>
  <c r="J35" s="1"/>
  <c r="G34"/>
  <c r="C67"/>
  <c r="D67"/>
  <c r="E67"/>
  <c r="F67"/>
  <c r="G67"/>
  <c r="H67"/>
  <c r="I67"/>
  <c r="J67"/>
  <c r="C69"/>
  <c r="C70" s="1"/>
  <c r="D69"/>
  <c r="D70" s="1"/>
  <c r="E69"/>
  <c r="E70" s="1"/>
  <c r="F69"/>
  <c r="F70" s="1"/>
  <c r="G69"/>
  <c r="G70" s="1"/>
  <c r="H69"/>
  <c r="H70" s="1"/>
  <c r="I69"/>
  <c r="I70" s="1"/>
  <c r="J69"/>
  <c r="J70" s="1"/>
  <c r="X65"/>
  <c r="W65"/>
  <c r="V65"/>
  <c r="U65"/>
  <c r="T65"/>
  <c r="S65"/>
  <c r="R65"/>
  <c r="Q65"/>
  <c r="X64"/>
  <c r="W64"/>
  <c r="V64"/>
  <c r="U64"/>
  <c r="T64"/>
  <c r="S64"/>
  <c r="R64"/>
  <c r="Q64"/>
  <c r="X63"/>
  <c r="W63"/>
  <c r="V63"/>
  <c r="U63"/>
  <c r="T63"/>
  <c r="S63"/>
  <c r="R63"/>
  <c r="Q63"/>
  <c r="X62"/>
  <c r="W62"/>
  <c r="V62"/>
  <c r="U62"/>
  <c r="T62"/>
  <c r="S62"/>
  <c r="R62"/>
  <c r="Q62"/>
  <c r="X61"/>
  <c r="W61"/>
  <c r="V61"/>
  <c r="U61"/>
  <c r="T61"/>
  <c r="S61"/>
  <c r="R61"/>
  <c r="Q61"/>
  <c r="X60"/>
  <c r="W60"/>
  <c r="V60"/>
  <c r="U60"/>
  <c r="T60"/>
  <c r="S60"/>
  <c r="R60"/>
  <c r="Q60"/>
  <c r="X59"/>
  <c r="W59"/>
  <c r="V59"/>
  <c r="U59"/>
  <c r="T59"/>
  <c r="S59"/>
  <c r="R59"/>
  <c r="Q59"/>
  <c r="X58"/>
  <c r="W58"/>
  <c r="V58"/>
  <c r="U58"/>
  <c r="T58"/>
  <c r="S58"/>
  <c r="R58"/>
  <c r="Q58"/>
  <c r="X57"/>
  <c r="W57"/>
  <c r="V57"/>
  <c r="U57"/>
  <c r="T57"/>
  <c r="S57"/>
  <c r="R57"/>
  <c r="Q57"/>
  <c r="X56"/>
  <c r="W56"/>
  <c r="V56"/>
  <c r="U56"/>
  <c r="T56"/>
  <c r="S56"/>
  <c r="R56"/>
  <c r="Q56"/>
  <c r="X55"/>
  <c r="W55"/>
  <c r="V55"/>
  <c r="U55"/>
  <c r="T55"/>
  <c r="S55"/>
  <c r="R55"/>
  <c r="Q55"/>
  <c r="X54"/>
  <c r="W54"/>
  <c r="V54"/>
  <c r="U54"/>
  <c r="T54"/>
  <c r="S54"/>
  <c r="R54"/>
  <c r="Q54"/>
  <c r="X53"/>
  <c r="W53"/>
  <c r="V53"/>
  <c r="U53"/>
  <c r="T53"/>
  <c r="S53"/>
  <c r="R53"/>
  <c r="Q53"/>
  <c r="X52"/>
  <c r="W52"/>
  <c r="V52"/>
  <c r="U52"/>
  <c r="T52"/>
  <c r="S52"/>
  <c r="R52"/>
  <c r="Q52"/>
  <c r="X51"/>
  <c r="W51"/>
  <c r="V51"/>
  <c r="U51"/>
  <c r="T51"/>
  <c r="S51"/>
  <c r="R51"/>
  <c r="Q51"/>
  <c r="X50"/>
  <c r="W50"/>
  <c r="V50"/>
  <c r="U50"/>
  <c r="T50"/>
  <c r="S50"/>
  <c r="R50"/>
  <c r="Q50"/>
  <c r="X49"/>
  <c r="W49"/>
  <c r="V49"/>
  <c r="U49"/>
  <c r="T49"/>
  <c r="S49"/>
  <c r="R49"/>
  <c r="Q49"/>
  <c r="X48"/>
  <c r="W48"/>
  <c r="V48"/>
  <c r="U48"/>
  <c r="T48"/>
  <c r="S48"/>
  <c r="R48"/>
  <c r="Q48"/>
  <c r="X47"/>
  <c r="W47"/>
  <c r="V47"/>
  <c r="U47"/>
  <c r="T47"/>
  <c r="S47"/>
  <c r="R47"/>
  <c r="Q47"/>
  <c r="X46"/>
  <c r="W46"/>
  <c r="V46"/>
  <c r="U46"/>
  <c r="T46"/>
  <c r="S46"/>
  <c r="R46"/>
  <c r="Q46"/>
  <c r="X45"/>
  <c r="W45"/>
  <c r="V45"/>
  <c r="U45"/>
  <c r="T45"/>
  <c r="S45"/>
  <c r="R45"/>
  <c r="Q45"/>
  <c r="X44"/>
  <c r="W44"/>
  <c r="V44"/>
  <c r="U44"/>
  <c r="T44"/>
  <c r="S44"/>
  <c r="R44"/>
  <c r="Q44"/>
  <c r="X43"/>
  <c r="W43"/>
  <c r="V43"/>
  <c r="U43"/>
  <c r="T43"/>
  <c r="S43"/>
  <c r="R43"/>
  <c r="Q43"/>
  <c r="X42"/>
  <c r="W42"/>
  <c r="V42"/>
  <c r="U42"/>
  <c r="T42"/>
  <c r="S42"/>
  <c r="R42"/>
  <c r="Q42"/>
  <c r="X41"/>
  <c r="W41"/>
  <c r="V41"/>
  <c r="U41"/>
  <c r="T41"/>
  <c r="S41"/>
  <c r="R41"/>
  <c r="Q41"/>
  <c r="X40"/>
  <c r="X69" s="1"/>
  <c r="W40"/>
  <c r="W69" s="1"/>
  <c r="V40"/>
  <c r="V69" s="1"/>
  <c r="U40"/>
  <c r="U69" s="1"/>
  <c r="T40"/>
  <c r="T69" s="1"/>
  <c r="S40"/>
  <c r="S69" s="1"/>
  <c r="R40"/>
  <c r="R69" s="1"/>
  <c r="Q40"/>
  <c r="Q69" s="1"/>
  <c r="X30"/>
  <c r="X70" s="1"/>
  <c r="W30"/>
  <c r="W36" s="1"/>
  <c r="V30"/>
  <c r="V70" s="1"/>
  <c r="U30"/>
  <c r="U36" s="1"/>
  <c r="T30"/>
  <c r="T36" s="1"/>
  <c r="S30"/>
  <c r="S70" s="1"/>
  <c r="R30"/>
  <c r="R36" s="1"/>
  <c r="Q30"/>
  <c r="Q70" s="1"/>
  <c r="X29"/>
  <c r="W29"/>
  <c r="V29"/>
  <c r="U29"/>
  <c r="T29"/>
  <c r="S29"/>
  <c r="R29"/>
  <c r="Q29"/>
  <c r="X28"/>
  <c r="W28"/>
  <c r="V28"/>
  <c r="U28"/>
  <c r="T28"/>
  <c r="S28"/>
  <c r="R28"/>
  <c r="Q28"/>
  <c r="X27"/>
  <c r="W27"/>
  <c r="V27"/>
  <c r="U27"/>
  <c r="T27"/>
  <c r="S27"/>
  <c r="R27"/>
  <c r="Q27"/>
  <c r="X26"/>
  <c r="W26"/>
  <c r="V26"/>
  <c r="U26"/>
  <c r="T26"/>
  <c r="S26"/>
  <c r="R26"/>
  <c r="Q26"/>
  <c r="X25"/>
  <c r="W25"/>
  <c r="V25"/>
  <c r="U25"/>
  <c r="T25"/>
  <c r="S25"/>
  <c r="R25"/>
  <c r="Q25"/>
  <c r="X24"/>
  <c r="W24"/>
  <c r="V24"/>
  <c r="U24"/>
  <c r="T24"/>
  <c r="S24"/>
  <c r="R24"/>
  <c r="Q24"/>
  <c r="X23"/>
  <c r="W23"/>
  <c r="V23"/>
  <c r="U23"/>
  <c r="T23"/>
  <c r="S23"/>
  <c r="R23"/>
  <c r="Q23"/>
  <c r="X22"/>
  <c r="W22"/>
  <c r="V22"/>
  <c r="U22"/>
  <c r="T22"/>
  <c r="S22"/>
  <c r="R22"/>
  <c r="Q22"/>
  <c r="X21"/>
  <c r="W21"/>
  <c r="V21"/>
  <c r="U21"/>
  <c r="T21"/>
  <c r="S21"/>
  <c r="R21"/>
  <c r="Q21"/>
  <c r="X20"/>
  <c r="W20"/>
  <c r="V20"/>
  <c r="U20"/>
  <c r="T20"/>
  <c r="S20"/>
  <c r="R20"/>
  <c r="Q20"/>
  <c r="X19"/>
  <c r="W19"/>
  <c r="V19"/>
  <c r="U19"/>
  <c r="T19"/>
  <c r="S19"/>
  <c r="R19"/>
  <c r="Q19"/>
  <c r="X18"/>
  <c r="W18"/>
  <c r="V18"/>
  <c r="U18"/>
  <c r="T18"/>
  <c r="S18"/>
  <c r="R18"/>
  <c r="Q18"/>
  <c r="X17"/>
  <c r="W17"/>
  <c r="V17"/>
  <c r="U17"/>
  <c r="T17"/>
  <c r="S17"/>
  <c r="R17"/>
  <c r="Q17"/>
  <c r="X16"/>
  <c r="W16"/>
  <c r="V16"/>
  <c r="U16"/>
  <c r="T16"/>
  <c r="S16"/>
  <c r="R16"/>
  <c r="Q16"/>
  <c r="X15"/>
  <c r="W15"/>
  <c r="V15"/>
  <c r="U15"/>
  <c r="T15"/>
  <c r="S15"/>
  <c r="R15"/>
  <c r="Q15"/>
  <c r="X14"/>
  <c r="W14"/>
  <c r="V14"/>
  <c r="U14"/>
  <c r="T14"/>
  <c r="S14"/>
  <c r="R14"/>
  <c r="Q14"/>
  <c r="X13"/>
  <c r="W13"/>
  <c r="V13"/>
  <c r="U13"/>
  <c r="T13"/>
  <c r="S13"/>
  <c r="R13"/>
  <c r="Q13"/>
  <c r="X12"/>
  <c r="W12"/>
  <c r="V12"/>
  <c r="U12"/>
  <c r="T12"/>
  <c r="S12"/>
  <c r="R12"/>
  <c r="Q12"/>
  <c r="X11"/>
  <c r="W11"/>
  <c r="V11"/>
  <c r="U11"/>
  <c r="T11"/>
  <c r="S11"/>
  <c r="R11"/>
  <c r="Q11"/>
  <c r="X10"/>
  <c r="W10"/>
  <c r="V10"/>
  <c r="U10"/>
  <c r="T10"/>
  <c r="S10"/>
  <c r="R10"/>
  <c r="Q10"/>
  <c r="X9"/>
  <c r="W9"/>
  <c r="V9"/>
  <c r="U9"/>
  <c r="T9"/>
  <c r="S9"/>
  <c r="R9"/>
  <c r="Q9"/>
  <c r="X8"/>
  <c r="W8"/>
  <c r="V8"/>
  <c r="U8"/>
  <c r="T8"/>
  <c r="S8"/>
  <c r="R8"/>
  <c r="Q8"/>
  <c r="X7"/>
  <c r="W7"/>
  <c r="V7"/>
  <c r="U7"/>
  <c r="T7"/>
  <c r="S7"/>
  <c r="R7"/>
  <c r="Q7"/>
  <c r="X6"/>
  <c r="W6"/>
  <c r="V6"/>
  <c r="U6"/>
  <c r="T6"/>
  <c r="S6"/>
  <c r="R6"/>
  <c r="Q6"/>
  <c r="X5"/>
  <c r="W5"/>
  <c r="V5"/>
  <c r="U5"/>
  <c r="T5"/>
  <c r="S5"/>
  <c r="R5"/>
  <c r="Q5"/>
  <c r="X4"/>
  <c r="X32" s="1"/>
  <c r="W4"/>
  <c r="W32" s="1"/>
  <c r="V4"/>
  <c r="V32" s="1"/>
  <c r="U4"/>
  <c r="U32" s="1"/>
  <c r="T4"/>
  <c r="T32" s="1"/>
  <c r="S4"/>
  <c r="S32" s="1"/>
  <c r="R4"/>
  <c r="R32" s="1"/>
  <c r="Q4"/>
  <c r="Q32" s="1"/>
  <c r="X36" l="1"/>
  <c r="J34"/>
  <c r="V36"/>
  <c r="D35"/>
  <c r="S36"/>
  <c r="H35"/>
  <c r="Q36"/>
  <c r="E34"/>
  <c r="U70"/>
  <c r="F35"/>
  <c r="I34"/>
  <c r="C35"/>
  <c r="W70"/>
  <c r="R34"/>
  <c r="T70"/>
  <c r="R35"/>
  <c r="R67"/>
  <c r="V67"/>
  <c r="R70"/>
  <c r="Q34"/>
  <c r="Q35"/>
  <c r="Q67"/>
  <c r="U67"/>
  <c r="T34"/>
  <c r="X34"/>
  <c r="T35"/>
  <c r="X35"/>
  <c r="T67"/>
  <c r="X67"/>
  <c r="V34"/>
  <c r="V35"/>
  <c r="U34"/>
  <c r="U35"/>
  <c r="S34"/>
  <c r="W34"/>
  <c r="S35"/>
  <c r="W35"/>
  <c r="S67"/>
  <c r="W67"/>
</calcChain>
</file>

<file path=xl/comments1.xml><?xml version="1.0" encoding="utf-8"?>
<comments xmlns="http://schemas.openxmlformats.org/spreadsheetml/2006/main">
  <authors>
    <author>csevers</author>
  </authors>
  <commentList>
    <comment ref="X81" authorId="0">
      <text>
        <r>
          <rPr>
            <b/>
            <sz val="9"/>
            <color indexed="81"/>
            <rFont val="Tahoma"/>
            <family val="2"/>
          </rPr>
          <t xml:space="preserve">Chris Severs: 
Began tracking data for  "Maximum" category during data collection for 2011-12 Teacher Salary Scale.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<sst xmlns="http://schemas.openxmlformats.org/spreadsheetml/2006/main" count="134" uniqueCount="65">
  <si>
    <t>Locality</t>
  </si>
  <si>
    <t>Minimum</t>
  </si>
  <si>
    <t>5 Years</t>
  </si>
  <si>
    <t>10 Years</t>
  </si>
  <si>
    <t>15 Years</t>
  </si>
  <si>
    <t>20 Years</t>
  </si>
  <si>
    <t>25 Years</t>
  </si>
  <si>
    <t>30 Years</t>
  </si>
  <si>
    <t>Maximum</t>
  </si>
  <si>
    <t>Augusta County Schools</t>
  </si>
  <si>
    <t>Buckingham County Schools</t>
  </si>
  <si>
    <t>Charlottesville City Schools</t>
  </si>
  <si>
    <t>Chesapeake City Schools</t>
  </si>
  <si>
    <t>Chesterfield County Schools</t>
  </si>
  <si>
    <t>Danville City Schools</t>
  </si>
  <si>
    <t>Fauquier County Schools</t>
  </si>
  <si>
    <t>Fluvanna County Schools</t>
  </si>
  <si>
    <t>Greene County Schools</t>
  </si>
  <si>
    <t>Hanover County Schools</t>
  </si>
  <si>
    <t>Harrisonburg City Schools</t>
  </si>
  <si>
    <t>Wmsburg/James City County Schools</t>
  </si>
  <si>
    <t>Loudoun County Schools</t>
  </si>
  <si>
    <t>Louisa County Schools</t>
  </si>
  <si>
    <t>Lynchburg City Schools</t>
  </si>
  <si>
    <t>Madison County Schools</t>
  </si>
  <si>
    <t>Montgomery County Schools</t>
  </si>
  <si>
    <t>Nelson County Schools</t>
  </si>
  <si>
    <t>Orange County Schools</t>
  </si>
  <si>
    <t>Prince William County Schools</t>
  </si>
  <si>
    <t>Roanoke City Schools</t>
  </si>
  <si>
    <t>Roanoke County Schools</t>
  </si>
  <si>
    <t>Rockingham County Schools</t>
  </si>
  <si>
    <t>Spotsylvania County Schools</t>
  </si>
  <si>
    <t>Staunton City Schools</t>
  </si>
  <si>
    <t>Virginia Beach City Schools</t>
  </si>
  <si>
    <t>Albemarle County Schools</t>
  </si>
  <si>
    <t>Median:</t>
  </si>
  <si>
    <t>ACPS compared to median</t>
  </si>
  <si>
    <t>Difference from median</t>
  </si>
  <si>
    <t>Compared to 7th highest</t>
  </si>
  <si>
    <t>Rank</t>
  </si>
  <si>
    <t>0 Years</t>
  </si>
  <si>
    <t>Albemarle</t>
  </si>
  <si>
    <t>Min</t>
  </si>
  <si>
    <t>5 years</t>
  </si>
  <si>
    <t>10 years</t>
  </si>
  <si>
    <t>15 years</t>
  </si>
  <si>
    <t>20 years</t>
  </si>
  <si>
    <t>25 years</t>
  </si>
  <si>
    <t>30 years</t>
  </si>
  <si>
    <t>Difference from Top Quartile 2011-12</t>
  </si>
  <si>
    <t>Top Quartile (7th highest)</t>
  </si>
  <si>
    <t>Difference from Top Quartile 2012-13</t>
  </si>
  <si>
    <t>Top Quartile Range Breadth</t>
  </si>
  <si>
    <t xml:space="preserve">This data for graph building purposes only: </t>
  </si>
  <si>
    <r>
      <t xml:space="preserve">Teacher Salary Scales 2012-13 - </t>
    </r>
    <r>
      <rPr>
        <b/>
        <sz val="12"/>
        <color rgb="FFFF0000"/>
        <rFont val="Calibri"/>
        <family val="2"/>
        <scheme val="minor"/>
      </rPr>
      <t>RAW</t>
    </r>
    <r>
      <rPr>
        <b/>
        <sz val="12"/>
        <rFont val="Calibri"/>
        <family val="2"/>
        <scheme val="minor"/>
      </rPr>
      <t xml:space="preserve"> DATA</t>
    </r>
  </si>
  <si>
    <t>VRS EE Contribution</t>
  </si>
  <si>
    <t>Factor for normalization</t>
  </si>
  <si>
    <t>Rank Order Teacher Salary Scales</t>
  </si>
  <si>
    <t>7th highest</t>
  </si>
  <si>
    <t>Albemarle compared to 7th highest</t>
  </si>
  <si>
    <t>3rd Quartile</t>
  </si>
  <si>
    <t>Albemarle compared to 3rd Quartile</t>
  </si>
  <si>
    <r>
      <t xml:space="preserve">Teacher Salary Scales 2013-14 - </t>
    </r>
    <r>
      <rPr>
        <b/>
        <sz val="12"/>
        <color rgb="FFFF0000"/>
        <rFont val="Calibri"/>
        <family val="2"/>
        <scheme val="minor"/>
      </rPr>
      <t>NORMALIZED</t>
    </r>
    <r>
      <rPr>
        <b/>
        <sz val="12"/>
        <rFont val="Calibri"/>
        <family val="2"/>
        <scheme val="minor"/>
      </rPr>
      <t xml:space="preserve"> DATA</t>
    </r>
  </si>
  <si>
    <t>Difference from Top Quartile 2013-14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</si>
</sst>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0.0%"/>
  </numFmts>
  <fonts count="1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2">
    <xf numFmtId="0" fontId="0" fillId="0" borderId="0" xfId="0"/>
    <xf numFmtId="165" fontId="7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165" fontId="0" fillId="2" borderId="0" xfId="0" applyNumberFormat="1" applyFont="1" applyFill="1" applyBorder="1" applyAlignment="1">
      <alignment horizontal="center"/>
    </xf>
    <xf numFmtId="165" fontId="7" fillId="2" borderId="0" xfId="0" applyNumberFormat="1" applyFont="1" applyFill="1" applyBorder="1" applyAlignment="1">
      <alignment horizontal="center"/>
    </xf>
    <xf numFmtId="0" fontId="0" fillId="0" borderId="0" xfId="0" applyFont="1"/>
    <xf numFmtId="164" fontId="5" fillId="0" borderId="0" xfId="1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Border="1"/>
    <xf numFmtId="0" fontId="0" fillId="0" borderId="0" xfId="0" applyFont="1" applyFill="1" applyBorder="1"/>
    <xf numFmtId="3" fontId="0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/>
    <xf numFmtId="3" fontId="8" fillId="0" borderId="0" xfId="0" applyNumberFormat="1" applyFont="1" applyBorder="1" applyAlignment="1">
      <alignment horizontal="center"/>
    </xf>
    <xf numFmtId="0" fontId="8" fillId="2" borderId="0" xfId="0" applyFont="1" applyFill="1" applyBorder="1"/>
    <xf numFmtId="166" fontId="8" fillId="2" borderId="0" xfId="2" applyNumberFormat="1" applyFont="1" applyFill="1" applyBorder="1" applyAlignment="1">
      <alignment horizontal="center"/>
    </xf>
    <xf numFmtId="165" fontId="8" fillId="2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2" borderId="0" xfId="0" applyFont="1" applyFill="1" applyAlignment="1">
      <alignment horizontal="right"/>
    </xf>
    <xf numFmtId="0" fontId="8" fillId="0" borderId="0" xfId="0" applyFont="1" applyAlignment="1">
      <alignment horizontal="right"/>
    </xf>
    <xf numFmtId="165" fontId="0" fillId="0" borderId="0" xfId="0" applyNumberFormat="1" applyFont="1" applyAlignment="1">
      <alignment horizontal="center"/>
    </xf>
    <xf numFmtId="0" fontId="0" fillId="0" borderId="0" xfId="0" applyFont="1" applyFill="1"/>
    <xf numFmtId="0" fontId="8" fillId="0" borderId="0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left"/>
    </xf>
    <xf numFmtId="165" fontId="8" fillId="4" borderId="0" xfId="1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1" fillId="5" borderId="0" xfId="0" applyFont="1" applyFill="1" applyAlignment="1">
      <alignment horizontal="left"/>
    </xf>
    <xf numFmtId="0" fontId="0" fillId="5" borderId="0" xfId="0" applyFont="1" applyFill="1"/>
    <xf numFmtId="0" fontId="0" fillId="5" borderId="0" xfId="0" applyFill="1"/>
    <xf numFmtId="0" fontId="8" fillId="5" borderId="0" xfId="0" applyFont="1" applyFill="1" applyAlignment="1">
      <alignment horizontal="center"/>
    </xf>
    <xf numFmtId="0" fontId="8" fillId="5" borderId="0" xfId="0" applyFont="1" applyFill="1" applyAlignment="1">
      <alignment horizontal="right"/>
    </xf>
    <xf numFmtId="165" fontId="7" fillId="5" borderId="0" xfId="0" applyNumberFormat="1" applyFont="1" applyFill="1" applyBorder="1" applyAlignment="1">
      <alignment horizontal="center"/>
    </xf>
    <xf numFmtId="165" fontId="0" fillId="5" borderId="0" xfId="0" applyNumberFormat="1" applyFont="1" applyFill="1" applyBorder="1" applyAlignment="1">
      <alignment horizontal="center"/>
    </xf>
    <xf numFmtId="49" fontId="6" fillId="5" borderId="0" xfId="0" applyNumberFormat="1" applyFont="1" applyFill="1" applyAlignment="1">
      <alignment horizontal="right"/>
    </xf>
    <xf numFmtId="165" fontId="2" fillId="5" borderId="0" xfId="0" applyNumberFormat="1" applyFont="1" applyFill="1" applyBorder="1" applyAlignment="1">
      <alignment horizontal="center"/>
    </xf>
    <xf numFmtId="165" fontId="0" fillId="5" borderId="0" xfId="0" applyNumberFormat="1" applyFont="1" applyFill="1" applyAlignment="1">
      <alignment horizontal="center"/>
    </xf>
    <xf numFmtId="0" fontId="6" fillId="5" borderId="0" xfId="0" applyFont="1" applyFill="1"/>
    <xf numFmtId="0" fontId="1" fillId="5" borderId="0" xfId="0" applyFont="1" applyFill="1" applyAlignment="1">
      <alignment horizontal="center"/>
    </xf>
    <xf numFmtId="0" fontId="1" fillId="5" borderId="0" xfId="0" applyFont="1" applyFill="1"/>
    <xf numFmtId="165" fontId="0" fillId="0" borderId="0" xfId="0" applyNumberFormat="1"/>
    <xf numFmtId="0" fontId="0" fillId="0" borderId="0" xfId="0" applyFill="1" applyAlignment="1">
      <alignment horizontal="center"/>
    </xf>
    <xf numFmtId="9" fontId="0" fillId="5" borderId="0" xfId="2" applyFont="1" applyFill="1" applyBorder="1" applyAlignment="1">
      <alignment horizontal="center"/>
    </xf>
    <xf numFmtId="2" fontId="0" fillId="5" borderId="0" xfId="0" applyNumberFormat="1" applyFill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9" fontId="0" fillId="5" borderId="0" xfId="2" applyFont="1" applyFill="1" applyAlignment="1">
      <alignment horizontal="center"/>
    </xf>
    <xf numFmtId="2" fontId="6" fillId="5" borderId="0" xfId="0" applyNumberFormat="1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9" fontId="0" fillId="6" borderId="0" xfId="2" applyFont="1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/>
    <xf numFmtId="165" fontId="7" fillId="0" borderId="1" xfId="0" applyNumberFormat="1" applyFont="1" applyFill="1" applyBorder="1" applyAlignment="1">
      <alignment horizontal="center"/>
    </xf>
    <xf numFmtId="165" fontId="0" fillId="0" borderId="1" xfId="0" applyNumberFormat="1" applyFont="1" applyFill="1" applyBorder="1" applyAlignment="1">
      <alignment horizontal="center"/>
    </xf>
    <xf numFmtId="9" fontId="0" fillId="5" borderId="1" xfId="2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165" fontId="14" fillId="0" borderId="0" xfId="0" applyNumberFormat="1" applyFont="1" applyFill="1" applyBorder="1" applyAlignment="1">
      <alignment horizontal="center"/>
    </xf>
    <xf numFmtId="0" fontId="14" fillId="0" borderId="0" xfId="0" applyFont="1"/>
    <xf numFmtId="9" fontId="14" fillId="5" borderId="0" xfId="2" applyFont="1" applyFill="1" applyAlignment="1">
      <alignment horizontal="center"/>
    </xf>
    <xf numFmtId="2" fontId="14" fillId="5" borderId="0" xfId="0" applyNumberFormat="1" applyFont="1" applyFill="1" applyAlignment="1">
      <alignment horizontal="center"/>
    </xf>
    <xf numFmtId="165" fontId="15" fillId="0" borderId="0" xfId="0" applyNumberFormat="1" applyFont="1" applyFill="1" applyBorder="1" applyAlignment="1">
      <alignment horizontal="center"/>
    </xf>
    <xf numFmtId="165" fontId="0" fillId="0" borderId="0" xfId="0" applyNumberFormat="1" applyFont="1"/>
    <xf numFmtId="0" fontId="8" fillId="0" borderId="0" xfId="0" applyFont="1" applyFill="1" applyAlignment="1">
      <alignment horizontal="right"/>
    </xf>
    <xf numFmtId="165" fontId="7" fillId="5" borderId="0" xfId="0" applyNumberFormat="1" applyFont="1" applyFill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2" fillId="5" borderId="0" xfId="0" applyFont="1" applyFill="1" applyAlignment="1">
      <alignment horizontal="center" wrapText="1"/>
    </xf>
    <xf numFmtId="3" fontId="13" fillId="5" borderId="0" xfId="0" applyNumberFormat="1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75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r>
              <a:rPr lang="en-US" sz="2000">
                <a:latin typeface="+mn-lt"/>
              </a:rPr>
              <a:t>Teacher Salary Market Comparison 2013-2014</a:t>
            </a:r>
          </a:p>
        </c:rich>
      </c:tx>
      <c:layout>
        <c:manualLayout>
          <c:xMode val="edge"/>
          <c:yMode val="edge"/>
          <c:x val="0.2987394712915788"/>
          <c:y val="1.957586100216565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9.9360528047201704E-2"/>
          <c:y val="7.9934747145187723E-2"/>
          <c:w val="0.81406901967442891"/>
          <c:h val="0.76336569800066378"/>
        </c:manualLayout>
      </c:layout>
      <c:barChart>
        <c:barDir val="col"/>
        <c:grouping val="stacked"/>
        <c:ser>
          <c:idx val="0"/>
          <c:order val="0"/>
          <c:tx>
            <c:strRef>
              <c:f>'2013-2014 Teacher Salary Scales'!$P$74</c:f>
              <c:strCache>
                <c:ptCount val="1"/>
                <c:pt idx="0">
                  <c:v>Top Quartile (7th highest)</c:v>
                </c:pt>
              </c:strCache>
            </c:strRef>
          </c:tx>
          <c:spPr>
            <a:noFill/>
            <a:ln w="25400">
              <a:noFill/>
            </a:ln>
          </c:spPr>
          <c:cat>
            <c:strRef>
              <c:f>'2013-2014 Teacher Salary Scales'!$Q$73:$X$73</c:f>
              <c:strCache>
                <c:ptCount val="8"/>
                <c:pt idx="0">
                  <c:v>0 Years</c:v>
                </c:pt>
                <c:pt idx="1">
                  <c:v>5 Years</c:v>
                </c:pt>
                <c:pt idx="2">
                  <c:v>10 Years</c:v>
                </c:pt>
                <c:pt idx="3">
                  <c:v>15 Years</c:v>
                </c:pt>
                <c:pt idx="4">
                  <c:v>20 Years</c:v>
                </c:pt>
                <c:pt idx="5">
                  <c:v>25 Years</c:v>
                </c:pt>
                <c:pt idx="6">
                  <c:v>30 Years</c:v>
                </c:pt>
                <c:pt idx="7">
                  <c:v>Maximum</c:v>
                </c:pt>
              </c:strCache>
            </c:strRef>
          </c:cat>
          <c:val>
            <c:numRef>
              <c:f>'2013-2014 Teacher Salary Scales'!$Q$74:$X$74</c:f>
              <c:numCache>
                <c:formatCode>"$"#,##0</c:formatCode>
                <c:ptCount val="8"/>
                <c:pt idx="0">
                  <c:v>41865</c:v>
                </c:pt>
                <c:pt idx="1">
                  <c:v>42380</c:v>
                </c:pt>
                <c:pt idx="2">
                  <c:v>46827.92</c:v>
                </c:pt>
                <c:pt idx="3">
                  <c:v>49000</c:v>
                </c:pt>
                <c:pt idx="4">
                  <c:v>55251</c:v>
                </c:pt>
                <c:pt idx="5">
                  <c:v>58947</c:v>
                </c:pt>
                <c:pt idx="6">
                  <c:v>62708.86</c:v>
                </c:pt>
                <c:pt idx="7">
                  <c:v>66227.97</c:v>
                </c:pt>
              </c:numCache>
            </c:numRef>
          </c:val>
        </c:ser>
        <c:ser>
          <c:idx val="1"/>
          <c:order val="1"/>
          <c:tx>
            <c:strRef>
              <c:f>'2013-2014 Teacher Salary Scales'!$P$75</c:f>
              <c:strCache>
                <c:ptCount val="1"/>
                <c:pt idx="0">
                  <c:v>Top Quartile Range Breadth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'2013-2014 Teacher Salary Scales'!$Q$73:$X$73</c:f>
              <c:strCache>
                <c:ptCount val="8"/>
                <c:pt idx="0">
                  <c:v>0 Years</c:v>
                </c:pt>
                <c:pt idx="1">
                  <c:v>5 Years</c:v>
                </c:pt>
                <c:pt idx="2">
                  <c:v>10 Years</c:v>
                </c:pt>
                <c:pt idx="3">
                  <c:v>15 Years</c:v>
                </c:pt>
                <c:pt idx="4">
                  <c:v>20 Years</c:v>
                </c:pt>
                <c:pt idx="5">
                  <c:v>25 Years</c:v>
                </c:pt>
                <c:pt idx="6">
                  <c:v>30 Years</c:v>
                </c:pt>
                <c:pt idx="7">
                  <c:v>Maximum</c:v>
                </c:pt>
              </c:strCache>
            </c:strRef>
          </c:cat>
          <c:val>
            <c:numRef>
              <c:f>'2013-2014 Teacher Salary Scales'!$Q$75:$X$75</c:f>
              <c:numCache>
                <c:formatCode>"$"#,##0</c:formatCode>
                <c:ptCount val="8"/>
                <c:pt idx="0">
                  <c:v>4557</c:v>
                </c:pt>
                <c:pt idx="1">
                  <c:v>4868</c:v>
                </c:pt>
                <c:pt idx="2">
                  <c:v>6658.0800000000017</c:v>
                </c:pt>
                <c:pt idx="3">
                  <c:v>10459</c:v>
                </c:pt>
                <c:pt idx="4">
                  <c:v>14612</c:v>
                </c:pt>
                <c:pt idx="5">
                  <c:v>22565</c:v>
                </c:pt>
                <c:pt idx="6">
                  <c:v>26926.14</c:v>
                </c:pt>
                <c:pt idx="7">
                  <c:v>23407.03</c:v>
                </c:pt>
              </c:numCache>
            </c:numRef>
          </c:val>
        </c:ser>
        <c:overlap val="100"/>
        <c:axId val="65790720"/>
        <c:axId val="65793024"/>
      </c:barChart>
      <c:lineChart>
        <c:grouping val="standard"/>
        <c:ser>
          <c:idx val="2"/>
          <c:order val="2"/>
          <c:tx>
            <c:strRef>
              <c:f>'2013-2014 Teacher Salary Scales'!$P$76</c:f>
              <c:strCache>
                <c:ptCount val="1"/>
                <c:pt idx="0">
                  <c:v>Albemarle</c:v>
                </c:pt>
              </c:strCache>
            </c:strRef>
          </c:tx>
          <c:spPr>
            <a:ln w="28575">
              <a:noFill/>
            </a:ln>
          </c:spPr>
          <c:marker>
            <c:symbol val="dash"/>
            <c:size val="11"/>
            <c:spPr>
              <a:solidFill>
                <a:schemeClr val="tx1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'2013-2014 Teacher Salary Scales'!$Q$73:$X$73</c:f>
              <c:strCache>
                <c:ptCount val="8"/>
                <c:pt idx="0">
                  <c:v>0 Years</c:v>
                </c:pt>
                <c:pt idx="1">
                  <c:v>5 Years</c:v>
                </c:pt>
                <c:pt idx="2">
                  <c:v>10 Years</c:v>
                </c:pt>
                <c:pt idx="3">
                  <c:v>15 Years</c:v>
                </c:pt>
                <c:pt idx="4">
                  <c:v>20 Years</c:v>
                </c:pt>
                <c:pt idx="5">
                  <c:v>25 Years</c:v>
                </c:pt>
                <c:pt idx="6">
                  <c:v>30 Years</c:v>
                </c:pt>
                <c:pt idx="7">
                  <c:v>Maximum</c:v>
                </c:pt>
              </c:strCache>
            </c:strRef>
          </c:cat>
          <c:val>
            <c:numRef>
              <c:f>'2013-2014 Teacher Salary Scales'!$Q$76:$X$76</c:f>
              <c:numCache>
                <c:formatCode>"$"#,##0</c:formatCode>
                <c:ptCount val="8"/>
                <c:pt idx="0">
                  <c:v>44050</c:v>
                </c:pt>
                <c:pt idx="1">
                  <c:v>46555</c:v>
                </c:pt>
                <c:pt idx="2">
                  <c:v>49058</c:v>
                </c:pt>
                <c:pt idx="3">
                  <c:v>53473</c:v>
                </c:pt>
                <c:pt idx="4">
                  <c:v>57884</c:v>
                </c:pt>
                <c:pt idx="5">
                  <c:v>61939</c:v>
                </c:pt>
                <c:pt idx="6">
                  <c:v>65993</c:v>
                </c:pt>
                <c:pt idx="7">
                  <c:v>66885</c:v>
                </c:pt>
              </c:numCache>
            </c:numRef>
          </c:val>
        </c:ser>
        <c:marker val="1"/>
        <c:axId val="65790720"/>
        <c:axId val="65793024"/>
      </c:lineChart>
      <c:catAx>
        <c:axId val="65790720"/>
        <c:scaling>
          <c:orientation val="minMax"/>
        </c:scaling>
        <c:axPos val="b"/>
        <c:title>
          <c:tx>
            <c:rich>
              <a:bodyPr/>
              <a:lstStyle/>
              <a:p>
                <a:pPr algn="ctr">
                  <a:defRPr sz="95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US" sz="1800">
                    <a:latin typeface="+mn-lt"/>
                  </a:rPr>
                  <a:t>Experience</a:t>
                </a:r>
              </a:p>
            </c:rich>
          </c:tx>
          <c:layout>
            <c:manualLayout>
              <c:xMode val="edge"/>
              <c:yMode val="edge"/>
              <c:x val="0.4621848249360988"/>
              <c:y val="0.8922298400912817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65793024"/>
        <c:crosses val="autoZero"/>
        <c:auto val="1"/>
        <c:lblAlgn val="ctr"/>
        <c:lblOffset val="100"/>
        <c:tickLblSkip val="1"/>
        <c:tickMarkSkip val="1"/>
      </c:catAx>
      <c:valAx>
        <c:axId val="65793024"/>
        <c:scaling>
          <c:orientation val="minMax"/>
          <c:max val="90000"/>
          <c:min val="40000"/>
        </c:scaling>
        <c:axPos val="l"/>
        <c:title>
          <c:tx>
            <c:rich>
              <a:bodyPr/>
              <a:lstStyle/>
              <a:p>
                <a:pPr>
                  <a:defRPr sz="950" b="1" i="0" u="none" strike="noStrike" baseline="0">
                    <a:solidFill>
                      <a:srgbClr val="000000"/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n-US" sz="1600">
                    <a:latin typeface="+mn-lt"/>
                  </a:rPr>
                  <a:t>Annual Salary</a:t>
                </a:r>
              </a:p>
            </c:rich>
          </c:tx>
          <c:layout>
            <c:manualLayout>
              <c:xMode val="edge"/>
              <c:yMode val="edge"/>
              <c:x val="1.3301768651467635E-2"/>
              <c:y val="0.35698718268581542"/>
            </c:manualLayout>
          </c:layout>
          <c:spPr>
            <a:noFill/>
            <a:ln w="25400">
              <a:noFill/>
            </a:ln>
          </c:spPr>
        </c:title>
        <c:numFmt formatCode="&quot;$&quot;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en-US"/>
          </a:p>
        </c:txPr>
        <c:crossAx val="65790720"/>
        <c:crosses val="autoZero"/>
        <c:crossBetween val="between"/>
      </c:valAx>
      <c:spPr>
        <a:ln w="12700">
          <a:solidFill>
            <a:srgbClr val="808080"/>
          </a:solidFill>
          <a:prstDash val="solid"/>
        </a:ln>
        <a:scene3d>
          <a:camera prst="orthographicFront"/>
          <a:lightRig rig="threePt" dir="t">
            <a:rot lat="0" lon="0" rev="1200000"/>
          </a:lightRig>
        </a:scene3d>
        <a:sp3d>
          <a:bevelT w="25400"/>
          <a:bevelB w="25400"/>
        </a:sp3d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2.758435832775805E-2"/>
          <c:y val="0.89501857895139536"/>
          <c:w val="0.2326631842588304"/>
          <c:h val="5.4217006144194023E-2"/>
        </c:manualLayout>
      </c:layout>
      <c:spPr>
        <a:ln>
          <a:noFill/>
        </a:ln>
      </c:spPr>
      <c:txPr>
        <a:bodyPr/>
        <a:lstStyle/>
        <a:p>
          <a:pPr>
            <a:defRPr>
              <a:latin typeface="+mn-lt"/>
            </a:defRPr>
          </a:pPr>
          <a:endParaRPr lang="en-US"/>
        </a:p>
      </c:txPr>
    </c:legend>
    <c:plotVisOnly val="1"/>
    <c:dispBlanksAs val="gap"/>
  </c:chart>
  <c:spPr>
    <a:gradFill>
      <a:gsLst>
        <a:gs pos="0">
          <a:srgbClr val="4F81BD">
            <a:tint val="66000"/>
            <a:satMod val="160000"/>
          </a:srgbClr>
        </a:gs>
        <a:gs pos="50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5400000" scaled="0"/>
    </a:gradFill>
    <a:ln w="15875" cap="rnd" cmpd="sng">
      <a:solidFill>
        <a:schemeClr val="tx1"/>
      </a:solidFill>
      <a:round/>
    </a:ln>
    <a:scene3d>
      <a:camera prst="orthographicFront"/>
      <a:lightRig rig="chilly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0133" l="0.70000000000000062" r="0.70000000000000062" t="0.75000000000000133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Albemarle Teacher</a:t>
            </a:r>
            <a:r>
              <a:rPr lang="en-US" baseline="0"/>
              <a:t> Salaries Compared to Top Quartile</a:t>
            </a:r>
            <a:endParaRPr lang="en-US"/>
          </a:p>
        </c:rich>
      </c:tx>
      <c:layout>
        <c:manualLayout>
          <c:xMode val="edge"/>
          <c:yMode val="edge"/>
          <c:x val="0.27976911025656676"/>
          <c:y val="4.2785446211747007E-2"/>
        </c:manualLayout>
      </c:layout>
      <c:overlay val="1"/>
    </c:title>
    <c:plotArea>
      <c:layout>
        <c:manualLayout>
          <c:layoutTarget val="inner"/>
          <c:xMode val="edge"/>
          <c:yMode val="edge"/>
          <c:x val="8.3722646166688217E-2"/>
          <c:y val="1.8361307105496431E-2"/>
          <c:w val="0.82628262255543394"/>
          <c:h val="0.8777931615479585"/>
        </c:manualLayout>
      </c:layout>
      <c:barChart>
        <c:barDir val="col"/>
        <c:grouping val="clustered"/>
        <c:ser>
          <c:idx val="0"/>
          <c:order val="0"/>
          <c:tx>
            <c:strRef>
              <c:f>'2013-2014 Teacher Salary Scales'!$P$79</c:f>
              <c:strCache>
                <c:ptCount val="1"/>
                <c:pt idx="0">
                  <c:v>Difference from Top Quartile 2013-14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cat>
            <c:strRef>
              <c:f>'2013-2014 Teacher Salary Scales'!$Q$78:$X$78</c:f>
              <c:strCache>
                <c:ptCount val="8"/>
                <c:pt idx="0">
                  <c:v>Min</c:v>
                </c:pt>
                <c:pt idx="1">
                  <c:v>5 years</c:v>
                </c:pt>
                <c:pt idx="2">
                  <c:v>10 years</c:v>
                </c:pt>
                <c:pt idx="3">
                  <c:v>15 years</c:v>
                </c:pt>
                <c:pt idx="4">
                  <c:v>20 years</c:v>
                </c:pt>
                <c:pt idx="5">
                  <c:v>25 years</c:v>
                </c:pt>
                <c:pt idx="6">
                  <c:v>30 years</c:v>
                </c:pt>
                <c:pt idx="7">
                  <c:v>Maximum</c:v>
                </c:pt>
              </c:strCache>
            </c:strRef>
          </c:cat>
          <c:val>
            <c:numRef>
              <c:f>'2013-2014 Teacher Salary Scales'!$Q$79:$X$79</c:f>
              <c:numCache>
                <c:formatCode>"$"#,##0</c:formatCode>
                <c:ptCount val="8"/>
                <c:pt idx="0">
                  <c:v>2185</c:v>
                </c:pt>
                <c:pt idx="1">
                  <c:v>4175</c:v>
                </c:pt>
                <c:pt idx="2">
                  <c:v>2230.0800000000017</c:v>
                </c:pt>
                <c:pt idx="3">
                  <c:v>4473</c:v>
                </c:pt>
                <c:pt idx="4">
                  <c:v>2633</c:v>
                </c:pt>
                <c:pt idx="5">
                  <c:v>2992</c:v>
                </c:pt>
                <c:pt idx="6">
                  <c:v>3284.1399999999994</c:v>
                </c:pt>
                <c:pt idx="7">
                  <c:v>657.02999999999884</c:v>
                </c:pt>
              </c:numCache>
            </c:numRef>
          </c:val>
        </c:ser>
        <c:ser>
          <c:idx val="1"/>
          <c:order val="1"/>
          <c:tx>
            <c:strRef>
              <c:f>'2013-2014 Teacher Salary Scales'!$P$80</c:f>
              <c:strCache>
                <c:ptCount val="1"/>
                <c:pt idx="0">
                  <c:v>Difference from Top Quartile 2012-13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Ref>
              <c:f>'2013-2014 Teacher Salary Scales'!$Q$78:$X$78</c:f>
              <c:strCache>
                <c:ptCount val="8"/>
                <c:pt idx="0">
                  <c:v>Min</c:v>
                </c:pt>
                <c:pt idx="1">
                  <c:v>5 years</c:v>
                </c:pt>
                <c:pt idx="2">
                  <c:v>10 years</c:v>
                </c:pt>
                <c:pt idx="3">
                  <c:v>15 years</c:v>
                </c:pt>
                <c:pt idx="4">
                  <c:v>20 years</c:v>
                </c:pt>
                <c:pt idx="5">
                  <c:v>25 years</c:v>
                </c:pt>
                <c:pt idx="6">
                  <c:v>30 years</c:v>
                </c:pt>
                <c:pt idx="7">
                  <c:v>Maximum</c:v>
                </c:pt>
              </c:strCache>
            </c:strRef>
          </c:cat>
          <c:val>
            <c:numRef>
              <c:f>'2013-2014 Teacher Salary Scales'!$Q$80:$X$80</c:f>
              <c:numCache>
                <c:formatCode>"$"#,##0</c:formatCode>
                <c:ptCount val="8"/>
                <c:pt idx="0">
                  <c:v>716.19999999999709</c:v>
                </c:pt>
                <c:pt idx="1">
                  <c:v>3432.3600000000006</c:v>
                </c:pt>
                <c:pt idx="2">
                  <c:v>3481</c:v>
                </c:pt>
                <c:pt idx="3">
                  <c:v>2993</c:v>
                </c:pt>
                <c:pt idx="4">
                  <c:v>698.95999999999913</c:v>
                </c:pt>
                <c:pt idx="5">
                  <c:v>2768.1199999999953</c:v>
                </c:pt>
                <c:pt idx="6">
                  <c:v>3957</c:v>
                </c:pt>
                <c:pt idx="7">
                  <c:v>1375.3999999999942</c:v>
                </c:pt>
              </c:numCache>
            </c:numRef>
          </c:val>
        </c:ser>
        <c:ser>
          <c:idx val="2"/>
          <c:order val="2"/>
          <c:tx>
            <c:strRef>
              <c:f>'2013-2014 Teacher Salary Scales'!$P$81</c:f>
              <c:strCache>
                <c:ptCount val="1"/>
                <c:pt idx="0">
                  <c:v>Difference from Top Quartile 2011-12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strRef>
              <c:f>'2013-2014 Teacher Salary Scales'!$Q$78:$X$78</c:f>
              <c:strCache>
                <c:ptCount val="8"/>
                <c:pt idx="0">
                  <c:v>Min</c:v>
                </c:pt>
                <c:pt idx="1">
                  <c:v>5 years</c:v>
                </c:pt>
                <c:pt idx="2">
                  <c:v>10 years</c:v>
                </c:pt>
                <c:pt idx="3">
                  <c:v>15 years</c:v>
                </c:pt>
                <c:pt idx="4">
                  <c:v>20 years</c:v>
                </c:pt>
                <c:pt idx="5">
                  <c:v>25 years</c:v>
                </c:pt>
                <c:pt idx="6">
                  <c:v>30 years</c:v>
                </c:pt>
                <c:pt idx="7">
                  <c:v>Maximum</c:v>
                </c:pt>
              </c:strCache>
            </c:strRef>
          </c:cat>
          <c:val>
            <c:numRef>
              <c:f>'2013-2014 Teacher Salary Scales'!$Q$81:$X$81</c:f>
              <c:numCache>
                <c:formatCode>"$"#,##0</c:formatCode>
                <c:ptCount val="8"/>
                <c:pt idx="0">
                  <c:v>839</c:v>
                </c:pt>
                <c:pt idx="1">
                  <c:v>3480</c:v>
                </c:pt>
                <c:pt idx="2">
                  <c:v>3586</c:v>
                </c:pt>
                <c:pt idx="3">
                  <c:v>2883</c:v>
                </c:pt>
                <c:pt idx="4">
                  <c:v>2672</c:v>
                </c:pt>
                <c:pt idx="5">
                  <c:v>2983</c:v>
                </c:pt>
                <c:pt idx="6">
                  <c:v>2471</c:v>
                </c:pt>
                <c:pt idx="7">
                  <c:v>194</c:v>
                </c:pt>
              </c:numCache>
            </c:numRef>
          </c:val>
        </c:ser>
        <c:axId val="40780160"/>
        <c:axId val="40782080"/>
      </c:barChart>
      <c:catAx>
        <c:axId val="407801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Experience</a:t>
                </a:r>
              </a:p>
            </c:rich>
          </c:tx>
        </c:title>
        <c:numFmt formatCode="General" sourceLinked="1"/>
        <c:tickLblPos val="low"/>
        <c:crossAx val="40782080"/>
        <c:crosses val="autoZero"/>
        <c:lblAlgn val="ctr"/>
        <c:lblOffset val="100"/>
      </c:catAx>
      <c:valAx>
        <c:axId val="40782080"/>
        <c:scaling>
          <c:orientation val="minMax"/>
          <c:max val="5000"/>
        </c:scaling>
        <c:axPos val="l"/>
        <c:numFmt formatCode="&quot;$&quot;#,##0" sourceLinked="1"/>
        <c:tickLblPos val="nextTo"/>
        <c:crossAx val="40780160"/>
        <c:crosses val="autoZero"/>
        <c:crossBetween val="between"/>
      </c:valAx>
      <c:spPr>
        <a:ln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49756349061018534"/>
          <c:y val="0.10966699256050962"/>
          <c:w val="0.17604598262426532"/>
          <c:h val="9.6570966012426221E-2"/>
        </c:manualLayout>
      </c:layout>
      <c:overlay val="1"/>
      <c:spPr>
        <a:ln>
          <a:noFill/>
        </a:ln>
      </c:spPr>
    </c:legend>
    <c:plotVisOnly val="1"/>
    <c:dispBlanksAs val="gap"/>
  </c:chart>
  <c:spPr>
    <a:gradFill>
      <a:gsLst>
        <a:gs pos="0">
          <a:srgbClr val="4F81BD">
            <a:tint val="66000"/>
            <a:satMod val="160000"/>
          </a:srgbClr>
        </a:gs>
        <a:gs pos="50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5400000" scaled="0"/>
    </a:gradFill>
  </c:spPr>
  <c:printSettings>
    <c:headerFooter/>
    <c:pageMargins b="0.75000000000000133" l="0.70000000000000062" r="0.70000000000000062" t="0.75000000000000133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85725</xdr:colOff>
      <xdr:row>0</xdr:row>
      <xdr:rowOff>0</xdr:rowOff>
    </xdr:from>
    <xdr:to>
      <xdr:col>19</xdr:col>
      <xdr:colOff>161925</xdr:colOff>
      <xdr:row>39</xdr:row>
      <xdr:rowOff>85725</xdr:rowOff>
    </xdr:to>
    <xdr:graphicFrame macro="">
      <xdr:nvGraphicFramePr>
        <xdr:cNvPr id="207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28575</xdr:rowOff>
    </xdr:from>
    <xdr:to>
      <xdr:col>20</xdr:col>
      <xdr:colOff>123825</xdr:colOff>
      <xdr:row>37</xdr:row>
      <xdr:rowOff>114300</xdr:rowOff>
    </xdr:to>
    <xdr:graphicFrame macro="">
      <xdr:nvGraphicFramePr>
        <xdr:cNvPr id="5143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1"/>
  <sheetViews>
    <sheetView topLeftCell="O61" workbookViewId="0">
      <selection activeCell="R79" sqref="R79"/>
    </sheetView>
  </sheetViews>
  <sheetFormatPr defaultColWidth="9" defaultRowHeight="15"/>
  <cols>
    <col min="1" max="1" width="3" hidden="1" customWidth="1"/>
    <col min="2" max="2" width="34.85546875" hidden="1" customWidth="1"/>
    <col min="3" max="3" width="9.7109375" hidden="1" customWidth="1"/>
    <col min="4" max="4" width="7.5703125" hidden="1" customWidth="1"/>
    <col min="5" max="9" width="8.42578125" hidden="1" customWidth="1"/>
    <col min="10" max="10" width="10" hidden="1" customWidth="1"/>
    <col min="11" max="11" width="3.42578125" hidden="1" customWidth="1"/>
    <col min="12" max="12" width="11" style="44" hidden="1" customWidth="1"/>
    <col min="13" max="13" width="10.7109375" hidden="1" customWidth="1"/>
    <col min="14" max="14" width="2.5703125" hidden="1" customWidth="1"/>
    <col min="15" max="15" width="3" bestFit="1" customWidth="1"/>
    <col min="16" max="16" width="34.85546875" bestFit="1" customWidth="1"/>
    <col min="17" max="17" width="9.7109375" bestFit="1" customWidth="1"/>
    <col min="24" max="24" width="10" bestFit="1" customWidth="1"/>
  </cols>
  <sheetData>
    <row r="1" spans="1:24" ht="15.75">
      <c r="A1" s="68" t="s">
        <v>55</v>
      </c>
      <c r="B1" s="68"/>
      <c r="C1" s="68"/>
      <c r="D1" s="68"/>
      <c r="E1" s="68"/>
      <c r="F1" s="68"/>
      <c r="G1" s="68"/>
      <c r="H1" s="68"/>
      <c r="I1" s="68"/>
      <c r="J1" s="68"/>
      <c r="O1" s="68" t="s">
        <v>63</v>
      </c>
      <c r="P1" s="68"/>
      <c r="Q1" s="68"/>
      <c r="R1" s="68"/>
      <c r="S1" s="68"/>
      <c r="T1" s="68"/>
      <c r="U1" s="68"/>
      <c r="V1" s="68"/>
      <c r="W1" s="68"/>
      <c r="X1" s="68"/>
    </row>
    <row r="2" spans="1:24" ht="15" customHeight="1">
      <c r="A2" s="13"/>
      <c r="B2" s="14"/>
      <c r="C2" s="7"/>
      <c r="D2" s="7"/>
      <c r="E2" s="7"/>
      <c r="F2" s="7"/>
      <c r="G2" s="7"/>
      <c r="H2" s="7"/>
      <c r="I2" s="13"/>
      <c r="J2" s="13"/>
      <c r="L2" s="69" t="s">
        <v>56</v>
      </c>
      <c r="M2" s="70" t="s">
        <v>57</v>
      </c>
      <c r="O2" s="13"/>
      <c r="P2" s="14"/>
      <c r="Q2" s="7"/>
      <c r="R2" s="7"/>
      <c r="S2" s="7"/>
      <c r="T2" s="7"/>
      <c r="U2" s="7"/>
      <c r="V2" s="7"/>
      <c r="W2" s="13"/>
      <c r="X2" s="13"/>
    </row>
    <row r="3" spans="1:24">
      <c r="A3" s="8"/>
      <c r="B3" s="15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L3" s="69"/>
      <c r="M3" s="70"/>
      <c r="O3" s="8"/>
      <c r="P3" s="15" t="s">
        <v>0</v>
      </c>
      <c r="Q3" s="16" t="s">
        <v>1</v>
      </c>
      <c r="R3" s="16" t="s">
        <v>2</v>
      </c>
      <c r="S3" s="16" t="s">
        <v>3</v>
      </c>
      <c r="T3" s="16" t="s">
        <v>4</v>
      </c>
      <c r="U3" s="16" t="s">
        <v>5</v>
      </c>
      <c r="V3" s="16" t="s">
        <v>6</v>
      </c>
      <c r="W3" s="16" t="s">
        <v>7</v>
      </c>
      <c r="X3" s="16" t="s">
        <v>8</v>
      </c>
    </row>
    <row r="4" spans="1:24">
      <c r="A4" s="9">
        <v>1</v>
      </c>
      <c r="B4" s="11" t="s">
        <v>9</v>
      </c>
      <c r="C4" s="1">
        <v>38805</v>
      </c>
      <c r="D4" s="2">
        <v>40142</v>
      </c>
      <c r="E4" s="2">
        <v>41608</v>
      </c>
      <c r="F4" s="2">
        <v>43817</v>
      </c>
      <c r="G4" s="2">
        <v>45510</v>
      </c>
      <c r="H4" s="2">
        <v>49368</v>
      </c>
      <c r="I4" s="2">
        <v>53236</v>
      </c>
      <c r="J4" s="2">
        <v>61411</v>
      </c>
      <c r="L4" s="45">
        <v>0.05</v>
      </c>
      <c r="M4" s="46">
        <v>1</v>
      </c>
      <c r="O4" s="9">
        <v>1</v>
      </c>
      <c r="P4" s="11" t="s">
        <v>9</v>
      </c>
      <c r="Q4" s="1">
        <f t="shared" ref="Q4:X4" si="0">C4*$M$4</f>
        <v>38805</v>
      </c>
      <c r="R4" s="1">
        <f t="shared" si="0"/>
        <v>40142</v>
      </c>
      <c r="S4" s="1">
        <f t="shared" si="0"/>
        <v>41608</v>
      </c>
      <c r="T4" s="1">
        <f t="shared" si="0"/>
        <v>43817</v>
      </c>
      <c r="U4" s="1">
        <f t="shared" si="0"/>
        <v>45510</v>
      </c>
      <c r="V4" s="1">
        <f t="shared" si="0"/>
        <v>49368</v>
      </c>
      <c r="W4" s="1">
        <f t="shared" si="0"/>
        <v>53236</v>
      </c>
      <c r="X4" s="1">
        <f t="shared" si="0"/>
        <v>61411</v>
      </c>
    </row>
    <row r="5" spans="1:24">
      <c r="A5" s="9">
        <v>2</v>
      </c>
      <c r="B5" s="11" t="s">
        <v>10</v>
      </c>
      <c r="C5" s="1">
        <v>39957</v>
      </c>
      <c r="D5" s="2">
        <v>39957</v>
      </c>
      <c r="E5" s="2">
        <v>40999</v>
      </c>
      <c r="F5" s="2">
        <v>42737</v>
      </c>
      <c r="G5" s="2">
        <v>44821</v>
      </c>
      <c r="H5" s="2">
        <v>55130</v>
      </c>
      <c r="I5" s="2">
        <v>55130</v>
      </c>
      <c r="J5" s="47">
        <v>57909</v>
      </c>
      <c r="L5" s="48">
        <v>0.05</v>
      </c>
      <c r="M5" s="46">
        <v>1</v>
      </c>
      <c r="O5" s="9">
        <v>2</v>
      </c>
      <c r="P5" s="11" t="s">
        <v>10</v>
      </c>
      <c r="Q5" s="1">
        <f t="shared" ref="Q5:X5" si="1">C5*$M$5</f>
        <v>39957</v>
      </c>
      <c r="R5" s="1">
        <f t="shared" si="1"/>
        <v>39957</v>
      </c>
      <c r="S5" s="1">
        <f t="shared" si="1"/>
        <v>40999</v>
      </c>
      <c r="T5" s="1">
        <f t="shared" si="1"/>
        <v>42737</v>
      </c>
      <c r="U5" s="1">
        <f t="shared" si="1"/>
        <v>44821</v>
      </c>
      <c r="V5" s="1">
        <f t="shared" si="1"/>
        <v>55130</v>
      </c>
      <c r="W5" s="1">
        <f t="shared" si="1"/>
        <v>55130</v>
      </c>
      <c r="X5" s="1">
        <f t="shared" si="1"/>
        <v>57909</v>
      </c>
    </row>
    <row r="6" spans="1:24">
      <c r="A6" s="9">
        <v>3</v>
      </c>
      <c r="B6" s="11" t="s">
        <v>11</v>
      </c>
      <c r="C6" s="1">
        <v>43507</v>
      </c>
      <c r="D6" s="2">
        <v>46050</v>
      </c>
      <c r="E6" s="2">
        <v>49660</v>
      </c>
      <c r="F6" s="2">
        <v>53813</v>
      </c>
      <c r="G6" s="2">
        <v>57968</v>
      </c>
      <c r="H6" s="2">
        <v>61681</v>
      </c>
      <c r="I6" s="2">
        <v>66503</v>
      </c>
      <c r="J6" s="2">
        <v>66503</v>
      </c>
      <c r="L6" s="48">
        <v>0.05</v>
      </c>
      <c r="M6" s="46">
        <v>1</v>
      </c>
      <c r="O6" s="9">
        <v>3</v>
      </c>
      <c r="P6" s="11" t="s">
        <v>11</v>
      </c>
      <c r="Q6" s="1">
        <f t="shared" ref="Q6:X6" si="2">C6*$M$6</f>
        <v>43507</v>
      </c>
      <c r="R6" s="1">
        <f t="shared" si="2"/>
        <v>46050</v>
      </c>
      <c r="S6" s="1">
        <f t="shared" si="2"/>
        <v>49660</v>
      </c>
      <c r="T6" s="1">
        <f t="shared" si="2"/>
        <v>53813</v>
      </c>
      <c r="U6" s="1">
        <f t="shared" si="2"/>
        <v>57968</v>
      </c>
      <c r="V6" s="1">
        <f t="shared" si="2"/>
        <v>61681</v>
      </c>
      <c r="W6" s="1">
        <f t="shared" si="2"/>
        <v>66503</v>
      </c>
      <c r="X6" s="1">
        <f t="shared" si="2"/>
        <v>66503</v>
      </c>
    </row>
    <row r="7" spans="1:24">
      <c r="A7" s="9">
        <v>4</v>
      </c>
      <c r="B7" s="11" t="s">
        <v>12</v>
      </c>
      <c r="C7" s="1">
        <v>40750</v>
      </c>
      <c r="D7" s="2">
        <v>43229</v>
      </c>
      <c r="E7" s="2">
        <v>46915</v>
      </c>
      <c r="F7" s="2">
        <v>51799</v>
      </c>
      <c r="G7" s="2">
        <v>57189</v>
      </c>
      <c r="H7" s="2">
        <v>60689</v>
      </c>
      <c r="I7" s="2">
        <v>63141</v>
      </c>
      <c r="J7" s="2">
        <v>63141</v>
      </c>
      <c r="L7" s="48">
        <v>0.03</v>
      </c>
      <c r="M7" s="49">
        <v>1.02</v>
      </c>
      <c r="O7" s="9">
        <v>4</v>
      </c>
      <c r="P7" s="11" t="s">
        <v>12</v>
      </c>
      <c r="Q7" s="1">
        <f t="shared" ref="Q7:X7" si="3">C7*$M$7</f>
        <v>41565</v>
      </c>
      <c r="R7" s="1">
        <f t="shared" si="3"/>
        <v>44093.58</v>
      </c>
      <c r="S7" s="1">
        <f t="shared" si="3"/>
        <v>47853.3</v>
      </c>
      <c r="T7" s="1">
        <f t="shared" si="3"/>
        <v>52834.98</v>
      </c>
      <c r="U7" s="1">
        <f t="shared" si="3"/>
        <v>58332.78</v>
      </c>
      <c r="V7" s="1">
        <f t="shared" si="3"/>
        <v>61902.78</v>
      </c>
      <c r="W7" s="1">
        <f t="shared" si="3"/>
        <v>64403.82</v>
      </c>
      <c r="X7" s="1">
        <f t="shared" si="3"/>
        <v>64403.82</v>
      </c>
    </row>
    <row r="8" spans="1:24">
      <c r="A8" s="9">
        <v>5</v>
      </c>
      <c r="B8" s="11" t="s">
        <v>13</v>
      </c>
      <c r="C8" s="1">
        <v>41071</v>
      </c>
      <c r="D8" s="2">
        <v>41810</v>
      </c>
      <c r="E8" s="2">
        <v>43284</v>
      </c>
      <c r="F8" s="2">
        <v>46965</v>
      </c>
      <c r="G8" s="2">
        <v>50645</v>
      </c>
      <c r="H8" s="2">
        <v>54328</v>
      </c>
      <c r="I8" s="2">
        <v>58008</v>
      </c>
      <c r="J8" s="2">
        <v>61584</v>
      </c>
      <c r="L8" s="48">
        <v>0.05</v>
      </c>
      <c r="M8" s="46">
        <v>1</v>
      </c>
      <c r="O8" s="9">
        <v>5</v>
      </c>
      <c r="P8" s="11" t="s">
        <v>13</v>
      </c>
      <c r="Q8" s="1">
        <f t="shared" ref="Q8:X8" si="4">C8*$M$8</f>
        <v>41071</v>
      </c>
      <c r="R8" s="1">
        <f t="shared" si="4"/>
        <v>41810</v>
      </c>
      <c r="S8" s="1">
        <f t="shared" si="4"/>
        <v>43284</v>
      </c>
      <c r="T8" s="1">
        <f t="shared" si="4"/>
        <v>46965</v>
      </c>
      <c r="U8" s="1">
        <f t="shared" si="4"/>
        <v>50645</v>
      </c>
      <c r="V8" s="1">
        <f t="shared" si="4"/>
        <v>54328</v>
      </c>
      <c r="W8" s="1">
        <f t="shared" si="4"/>
        <v>58008</v>
      </c>
      <c r="X8" s="1">
        <f t="shared" si="4"/>
        <v>61584</v>
      </c>
    </row>
    <row r="9" spans="1:24">
      <c r="A9" s="9">
        <v>6</v>
      </c>
      <c r="B9" s="11" t="s">
        <v>14</v>
      </c>
      <c r="C9" s="1">
        <v>35585</v>
      </c>
      <c r="D9" s="2">
        <v>38112</v>
      </c>
      <c r="E9" s="2">
        <v>40017</v>
      </c>
      <c r="F9" s="2">
        <v>41923</v>
      </c>
      <c r="G9" s="2">
        <v>45734</v>
      </c>
      <c r="H9" s="2">
        <v>49545</v>
      </c>
      <c r="I9" s="2">
        <v>53356</v>
      </c>
      <c r="J9" s="2">
        <v>60978</v>
      </c>
      <c r="L9" s="48">
        <v>0.05</v>
      </c>
      <c r="M9" s="46">
        <v>1</v>
      </c>
      <c r="O9" s="9">
        <v>6</v>
      </c>
      <c r="P9" s="11" t="s">
        <v>14</v>
      </c>
      <c r="Q9" s="1">
        <f t="shared" ref="Q9:X9" si="5">C9*$M$9</f>
        <v>35585</v>
      </c>
      <c r="R9" s="1">
        <f t="shared" si="5"/>
        <v>38112</v>
      </c>
      <c r="S9" s="1">
        <f t="shared" si="5"/>
        <v>40017</v>
      </c>
      <c r="T9" s="1">
        <f t="shared" si="5"/>
        <v>41923</v>
      </c>
      <c r="U9" s="1">
        <f t="shared" si="5"/>
        <v>45734</v>
      </c>
      <c r="V9" s="1">
        <f t="shared" si="5"/>
        <v>49545</v>
      </c>
      <c r="W9" s="1">
        <f t="shared" si="5"/>
        <v>53356</v>
      </c>
      <c r="X9" s="1">
        <f t="shared" si="5"/>
        <v>60978</v>
      </c>
    </row>
    <row r="10" spans="1:24">
      <c r="A10" s="28">
        <v>7</v>
      </c>
      <c r="B10" s="29" t="s">
        <v>15</v>
      </c>
      <c r="C10" s="1">
        <v>42000</v>
      </c>
      <c r="D10" s="1">
        <v>43656</v>
      </c>
      <c r="E10" s="1">
        <v>45621</v>
      </c>
      <c r="F10" s="1">
        <v>50328</v>
      </c>
      <c r="G10" s="1">
        <v>51341</v>
      </c>
      <c r="H10" s="1">
        <v>51341</v>
      </c>
      <c r="I10" s="1">
        <v>51341</v>
      </c>
      <c r="J10" s="1">
        <v>51341</v>
      </c>
      <c r="L10" s="48">
        <v>0.05</v>
      </c>
      <c r="M10" s="46">
        <v>1</v>
      </c>
      <c r="O10" s="28">
        <v>7</v>
      </c>
      <c r="P10" s="29" t="s">
        <v>15</v>
      </c>
      <c r="Q10" s="1">
        <f t="shared" ref="Q10:X10" si="6">C10*$M$10</f>
        <v>42000</v>
      </c>
      <c r="R10" s="1">
        <f t="shared" si="6"/>
        <v>43656</v>
      </c>
      <c r="S10" s="1">
        <f t="shared" si="6"/>
        <v>45621</v>
      </c>
      <c r="T10" s="1">
        <f t="shared" si="6"/>
        <v>50328</v>
      </c>
      <c r="U10" s="1">
        <f t="shared" si="6"/>
        <v>51341</v>
      </c>
      <c r="V10" s="1">
        <f t="shared" si="6"/>
        <v>51341</v>
      </c>
      <c r="W10" s="1">
        <f t="shared" si="6"/>
        <v>51341</v>
      </c>
      <c r="X10" s="1">
        <f t="shared" si="6"/>
        <v>51341</v>
      </c>
    </row>
    <row r="11" spans="1:24">
      <c r="A11" s="9">
        <v>8</v>
      </c>
      <c r="B11" s="11" t="s">
        <v>16</v>
      </c>
      <c r="C11" s="1">
        <v>41865</v>
      </c>
      <c r="D11" s="2">
        <v>41865</v>
      </c>
      <c r="E11" s="2">
        <v>45464</v>
      </c>
      <c r="F11" s="2">
        <v>48102</v>
      </c>
      <c r="G11" s="2">
        <v>57436</v>
      </c>
      <c r="H11" s="2">
        <v>60001</v>
      </c>
      <c r="I11" s="2">
        <v>62568</v>
      </c>
      <c r="J11" s="2">
        <v>65132</v>
      </c>
      <c r="L11" s="48">
        <v>0.02</v>
      </c>
      <c r="M11" s="49">
        <v>1.03</v>
      </c>
      <c r="O11" s="9">
        <v>8</v>
      </c>
      <c r="P11" s="11" t="s">
        <v>16</v>
      </c>
      <c r="Q11" s="1">
        <f t="shared" ref="Q11:X11" si="7">C11*$M$11</f>
        <v>43120.950000000004</v>
      </c>
      <c r="R11" s="1">
        <f t="shared" si="7"/>
        <v>43120.950000000004</v>
      </c>
      <c r="S11" s="1">
        <f t="shared" si="7"/>
        <v>46827.92</v>
      </c>
      <c r="T11" s="1">
        <f t="shared" si="7"/>
        <v>49545.06</v>
      </c>
      <c r="U11" s="1">
        <f t="shared" si="7"/>
        <v>59159.08</v>
      </c>
      <c r="V11" s="1">
        <f t="shared" si="7"/>
        <v>61801.03</v>
      </c>
      <c r="W11" s="1">
        <f t="shared" si="7"/>
        <v>64445.04</v>
      </c>
      <c r="X11" s="1">
        <f t="shared" si="7"/>
        <v>67085.960000000006</v>
      </c>
    </row>
    <row r="12" spans="1:24">
      <c r="A12" s="9">
        <v>9</v>
      </c>
      <c r="B12" s="11" t="s">
        <v>17</v>
      </c>
      <c r="C12" s="1">
        <v>39076</v>
      </c>
      <c r="D12" s="2">
        <v>40454</v>
      </c>
      <c r="E12" s="2">
        <v>42518</v>
      </c>
      <c r="F12" s="2">
        <v>44687</v>
      </c>
      <c r="G12" s="2">
        <v>46966</v>
      </c>
      <c r="H12" s="2">
        <v>49362</v>
      </c>
      <c r="I12" s="2">
        <v>51880</v>
      </c>
      <c r="J12" s="2">
        <v>51880</v>
      </c>
      <c r="L12" s="48">
        <v>0.02</v>
      </c>
      <c r="M12" s="49">
        <v>1.03</v>
      </c>
      <c r="O12" s="9">
        <v>9</v>
      </c>
      <c r="P12" s="11" t="s">
        <v>17</v>
      </c>
      <c r="Q12" s="1">
        <f t="shared" ref="Q12:X12" si="8">C12*$M$12</f>
        <v>40248.28</v>
      </c>
      <c r="R12" s="1">
        <f t="shared" si="8"/>
        <v>41667.620000000003</v>
      </c>
      <c r="S12" s="1">
        <f t="shared" si="8"/>
        <v>43793.54</v>
      </c>
      <c r="T12" s="1">
        <f t="shared" si="8"/>
        <v>46027.61</v>
      </c>
      <c r="U12" s="1">
        <f t="shared" si="8"/>
        <v>48374.98</v>
      </c>
      <c r="V12" s="1">
        <f t="shared" si="8"/>
        <v>50842.86</v>
      </c>
      <c r="W12" s="1">
        <f t="shared" si="8"/>
        <v>53436.4</v>
      </c>
      <c r="X12" s="1">
        <f t="shared" si="8"/>
        <v>53436.4</v>
      </c>
    </row>
    <row r="13" spans="1:24">
      <c r="A13" s="9">
        <v>10</v>
      </c>
      <c r="B13" s="11" t="s">
        <v>18</v>
      </c>
      <c r="C13" s="2">
        <v>42042</v>
      </c>
      <c r="D13" s="2">
        <v>42380</v>
      </c>
      <c r="E13" s="2">
        <v>43763</v>
      </c>
      <c r="F13" s="2">
        <v>45315</v>
      </c>
      <c r="G13" s="2">
        <v>48340</v>
      </c>
      <c r="H13" s="2">
        <v>53109</v>
      </c>
      <c r="I13" s="2">
        <v>58351</v>
      </c>
      <c r="J13" s="2">
        <v>64299</v>
      </c>
      <c r="L13" s="48">
        <v>0.05</v>
      </c>
      <c r="M13" s="46">
        <v>1</v>
      </c>
      <c r="O13" s="9">
        <v>10</v>
      </c>
      <c r="P13" s="11" t="s">
        <v>18</v>
      </c>
      <c r="Q13" s="1">
        <f t="shared" ref="Q13:X13" si="9">C13*$M$13</f>
        <v>42042</v>
      </c>
      <c r="R13" s="1">
        <f t="shared" si="9"/>
        <v>42380</v>
      </c>
      <c r="S13" s="1">
        <f t="shared" si="9"/>
        <v>43763</v>
      </c>
      <c r="T13" s="1">
        <f t="shared" si="9"/>
        <v>45315</v>
      </c>
      <c r="U13" s="1">
        <f t="shared" si="9"/>
        <v>48340</v>
      </c>
      <c r="V13" s="1">
        <f t="shared" si="9"/>
        <v>53109</v>
      </c>
      <c r="W13" s="1">
        <f t="shared" si="9"/>
        <v>58351</v>
      </c>
      <c r="X13" s="1">
        <f t="shared" si="9"/>
        <v>64299</v>
      </c>
    </row>
    <row r="14" spans="1:24">
      <c r="A14" s="9">
        <v>11</v>
      </c>
      <c r="B14" s="11" t="s">
        <v>19</v>
      </c>
      <c r="C14" s="1">
        <v>41863</v>
      </c>
      <c r="D14" s="2">
        <v>42298</v>
      </c>
      <c r="E14" s="2">
        <v>44480</v>
      </c>
      <c r="F14" s="2">
        <v>46662</v>
      </c>
      <c r="G14" s="2">
        <v>50300</v>
      </c>
      <c r="H14" s="2">
        <v>54322</v>
      </c>
      <c r="I14" s="2">
        <v>63161</v>
      </c>
      <c r="J14" s="2">
        <v>63161</v>
      </c>
      <c r="L14" s="48">
        <v>0.05</v>
      </c>
      <c r="M14" s="46">
        <v>1</v>
      </c>
      <c r="O14" s="9">
        <v>11</v>
      </c>
      <c r="P14" s="11" t="s">
        <v>19</v>
      </c>
      <c r="Q14" s="1">
        <f t="shared" ref="Q14:X14" si="10">C14*$M$14</f>
        <v>41863</v>
      </c>
      <c r="R14" s="1">
        <f t="shared" si="10"/>
        <v>42298</v>
      </c>
      <c r="S14" s="1">
        <f t="shared" si="10"/>
        <v>44480</v>
      </c>
      <c r="T14" s="1">
        <f t="shared" si="10"/>
        <v>46662</v>
      </c>
      <c r="U14" s="1">
        <f t="shared" si="10"/>
        <v>50300</v>
      </c>
      <c r="V14" s="1">
        <f t="shared" si="10"/>
        <v>54322</v>
      </c>
      <c r="W14" s="1">
        <f t="shared" si="10"/>
        <v>63161</v>
      </c>
      <c r="X14" s="1">
        <f t="shared" si="10"/>
        <v>63161</v>
      </c>
    </row>
    <row r="15" spans="1:24">
      <c r="A15" s="50">
        <v>12</v>
      </c>
      <c r="B15" s="11" t="s">
        <v>20</v>
      </c>
      <c r="C15" s="1">
        <v>39127</v>
      </c>
      <c r="D15" s="2">
        <v>40106</v>
      </c>
      <c r="E15" s="2">
        <v>42136</v>
      </c>
      <c r="F15" s="2">
        <v>46510</v>
      </c>
      <c r="G15" s="2">
        <v>52622</v>
      </c>
      <c r="H15" s="2">
        <v>52622</v>
      </c>
      <c r="I15" s="2">
        <v>52622</v>
      </c>
      <c r="J15" s="2">
        <v>52622</v>
      </c>
      <c r="L15" s="51">
        <v>0.02</v>
      </c>
      <c r="M15" s="49">
        <v>1.03</v>
      </c>
      <c r="O15" s="9">
        <v>12</v>
      </c>
      <c r="P15" s="11" t="s">
        <v>20</v>
      </c>
      <c r="Q15" s="1">
        <f t="shared" ref="Q15:X15" si="11">C15*$M$15</f>
        <v>40300.81</v>
      </c>
      <c r="R15" s="1">
        <f t="shared" si="11"/>
        <v>41309.18</v>
      </c>
      <c r="S15" s="1">
        <f t="shared" si="11"/>
        <v>43400.08</v>
      </c>
      <c r="T15" s="1">
        <f t="shared" si="11"/>
        <v>47905.3</v>
      </c>
      <c r="U15" s="1">
        <f t="shared" si="11"/>
        <v>54200.66</v>
      </c>
      <c r="V15" s="1">
        <f t="shared" si="11"/>
        <v>54200.66</v>
      </c>
      <c r="W15" s="1">
        <f t="shared" si="11"/>
        <v>54200.66</v>
      </c>
      <c r="X15" s="1">
        <f t="shared" si="11"/>
        <v>54200.66</v>
      </c>
    </row>
    <row r="16" spans="1:24">
      <c r="A16" s="9">
        <v>13</v>
      </c>
      <c r="B16" s="11" t="s">
        <v>21</v>
      </c>
      <c r="C16" s="1">
        <v>46422</v>
      </c>
      <c r="D16" s="2">
        <v>47248</v>
      </c>
      <c r="E16" s="2">
        <v>50073</v>
      </c>
      <c r="F16" s="2">
        <v>59459</v>
      </c>
      <c r="G16" s="2">
        <v>69863</v>
      </c>
      <c r="H16" s="2">
        <v>81512</v>
      </c>
      <c r="I16" s="2">
        <v>89635</v>
      </c>
      <c r="J16" s="2">
        <v>89635</v>
      </c>
      <c r="L16" s="48">
        <v>0.05</v>
      </c>
      <c r="M16" s="46">
        <v>1</v>
      </c>
      <c r="O16" s="9">
        <v>13</v>
      </c>
      <c r="P16" s="11" t="s">
        <v>21</v>
      </c>
      <c r="Q16" s="1">
        <f t="shared" ref="Q16:X16" si="12">C16*$M$16</f>
        <v>46422</v>
      </c>
      <c r="R16" s="1">
        <f t="shared" si="12"/>
        <v>47248</v>
      </c>
      <c r="S16" s="1">
        <f t="shared" si="12"/>
        <v>50073</v>
      </c>
      <c r="T16" s="1">
        <f t="shared" si="12"/>
        <v>59459</v>
      </c>
      <c r="U16" s="1">
        <f t="shared" si="12"/>
        <v>69863</v>
      </c>
      <c r="V16" s="1">
        <f t="shared" si="12"/>
        <v>81512</v>
      </c>
      <c r="W16" s="1">
        <f t="shared" si="12"/>
        <v>89635</v>
      </c>
      <c r="X16" s="1">
        <f t="shared" si="12"/>
        <v>89635</v>
      </c>
    </row>
    <row r="17" spans="1:24">
      <c r="A17" s="9">
        <v>14</v>
      </c>
      <c r="B17" s="11" t="s">
        <v>22</v>
      </c>
      <c r="C17" s="1">
        <v>41177</v>
      </c>
      <c r="D17" s="2">
        <v>41177</v>
      </c>
      <c r="E17" s="2">
        <v>43261</v>
      </c>
      <c r="F17" s="2">
        <v>46376</v>
      </c>
      <c r="G17" s="2">
        <v>50550</v>
      </c>
      <c r="H17" s="2">
        <v>55061</v>
      </c>
      <c r="I17" s="2">
        <v>59376</v>
      </c>
      <c r="J17" s="2">
        <v>64283</v>
      </c>
      <c r="L17" s="48">
        <v>0.02</v>
      </c>
      <c r="M17" s="49">
        <v>1.03</v>
      </c>
      <c r="O17" s="9">
        <v>14</v>
      </c>
      <c r="P17" s="11" t="s">
        <v>22</v>
      </c>
      <c r="Q17" s="1">
        <f t="shared" ref="Q17:X17" si="13">C17*$M$17</f>
        <v>42412.31</v>
      </c>
      <c r="R17" s="1">
        <f t="shared" si="13"/>
        <v>42412.31</v>
      </c>
      <c r="S17" s="1">
        <f t="shared" si="13"/>
        <v>44558.83</v>
      </c>
      <c r="T17" s="1">
        <f t="shared" si="13"/>
        <v>47767.28</v>
      </c>
      <c r="U17" s="1">
        <f t="shared" si="13"/>
        <v>52066.5</v>
      </c>
      <c r="V17" s="1">
        <f t="shared" si="13"/>
        <v>56712.83</v>
      </c>
      <c r="W17" s="1">
        <f t="shared" si="13"/>
        <v>61157.279999999999</v>
      </c>
      <c r="X17" s="1">
        <f t="shared" si="13"/>
        <v>66211.490000000005</v>
      </c>
    </row>
    <row r="18" spans="1:24">
      <c r="A18" s="9">
        <v>15</v>
      </c>
      <c r="B18" s="11" t="s">
        <v>23</v>
      </c>
      <c r="C18" s="1">
        <v>35738.559999999998</v>
      </c>
      <c r="D18" s="2">
        <v>36999.89</v>
      </c>
      <c r="E18" s="2">
        <v>40338.36</v>
      </c>
      <c r="F18" s="2">
        <v>43993.8</v>
      </c>
      <c r="G18" s="2">
        <v>47980.37</v>
      </c>
      <c r="H18" s="2">
        <v>52328.55</v>
      </c>
      <c r="I18" s="2">
        <v>62708.86</v>
      </c>
      <c r="J18" s="2">
        <v>67333.72</v>
      </c>
      <c r="L18" s="48">
        <v>0.05</v>
      </c>
      <c r="M18" s="46">
        <v>1</v>
      </c>
      <c r="O18" s="9">
        <v>15</v>
      </c>
      <c r="P18" s="11" t="s">
        <v>23</v>
      </c>
      <c r="Q18" s="1">
        <f t="shared" ref="Q18:X18" si="14">C18*$M$18</f>
        <v>35738.559999999998</v>
      </c>
      <c r="R18" s="1">
        <f t="shared" si="14"/>
        <v>36999.89</v>
      </c>
      <c r="S18" s="1">
        <f t="shared" si="14"/>
        <v>40338.36</v>
      </c>
      <c r="T18" s="1">
        <f t="shared" si="14"/>
        <v>43993.8</v>
      </c>
      <c r="U18" s="1">
        <f t="shared" si="14"/>
        <v>47980.37</v>
      </c>
      <c r="V18" s="1">
        <f t="shared" si="14"/>
        <v>52328.55</v>
      </c>
      <c r="W18" s="1">
        <f t="shared" si="14"/>
        <v>62708.86</v>
      </c>
      <c r="X18" s="1">
        <f t="shared" si="14"/>
        <v>67333.72</v>
      </c>
    </row>
    <row r="19" spans="1:24">
      <c r="A19" s="9">
        <v>16</v>
      </c>
      <c r="B19" s="11" t="s">
        <v>24</v>
      </c>
      <c r="C19" s="1">
        <v>39888</v>
      </c>
      <c r="D19" s="2">
        <v>40964</v>
      </c>
      <c r="E19" s="2">
        <v>42690</v>
      </c>
      <c r="F19" s="2">
        <v>44829</v>
      </c>
      <c r="G19" s="2">
        <v>47184</v>
      </c>
      <c r="H19" s="2">
        <v>50260</v>
      </c>
      <c r="I19" s="2">
        <v>57012</v>
      </c>
      <c r="J19" s="2">
        <v>58538</v>
      </c>
      <c r="L19" s="48">
        <v>0.05</v>
      </c>
      <c r="M19" s="46">
        <v>1</v>
      </c>
      <c r="O19" s="9">
        <v>16</v>
      </c>
      <c r="P19" s="11" t="s">
        <v>24</v>
      </c>
      <c r="Q19" s="1">
        <f t="shared" ref="Q19:X19" si="15">C19*$M$19</f>
        <v>39888</v>
      </c>
      <c r="R19" s="1">
        <f t="shared" si="15"/>
        <v>40964</v>
      </c>
      <c r="S19" s="1">
        <f t="shared" si="15"/>
        <v>42690</v>
      </c>
      <c r="T19" s="1">
        <f t="shared" si="15"/>
        <v>44829</v>
      </c>
      <c r="U19" s="1">
        <f t="shared" si="15"/>
        <v>47184</v>
      </c>
      <c r="V19" s="1">
        <f t="shared" si="15"/>
        <v>50260</v>
      </c>
      <c r="W19" s="1">
        <f t="shared" si="15"/>
        <v>57012</v>
      </c>
      <c r="X19" s="1">
        <f t="shared" si="15"/>
        <v>58538</v>
      </c>
    </row>
    <row r="20" spans="1:24">
      <c r="A20" s="9">
        <v>17</v>
      </c>
      <c r="B20" s="11" t="s">
        <v>25</v>
      </c>
      <c r="C20" s="1">
        <v>37011</v>
      </c>
      <c r="D20" s="2">
        <v>38932</v>
      </c>
      <c r="E20" s="2">
        <v>42354</v>
      </c>
      <c r="F20" s="2">
        <v>46080</v>
      </c>
      <c r="G20" s="2">
        <v>50132</v>
      </c>
      <c r="H20" s="2">
        <v>54540</v>
      </c>
      <c r="I20" s="2">
        <v>59337</v>
      </c>
      <c r="J20" s="2">
        <v>59337</v>
      </c>
      <c r="L20" s="48">
        <v>0.05</v>
      </c>
      <c r="M20" s="46">
        <v>1</v>
      </c>
      <c r="O20" s="9">
        <v>17</v>
      </c>
      <c r="P20" s="11" t="s">
        <v>25</v>
      </c>
      <c r="Q20" s="1">
        <f t="shared" ref="Q20:X20" si="16">C20*$M$20</f>
        <v>37011</v>
      </c>
      <c r="R20" s="1">
        <f t="shared" si="16"/>
        <v>38932</v>
      </c>
      <c r="S20" s="1">
        <f t="shared" si="16"/>
        <v>42354</v>
      </c>
      <c r="T20" s="1">
        <f t="shared" si="16"/>
        <v>46080</v>
      </c>
      <c r="U20" s="1">
        <f t="shared" si="16"/>
        <v>50132</v>
      </c>
      <c r="V20" s="1">
        <f t="shared" si="16"/>
        <v>54540</v>
      </c>
      <c r="W20" s="1">
        <f t="shared" si="16"/>
        <v>59337</v>
      </c>
      <c r="X20" s="1">
        <f t="shared" si="16"/>
        <v>59337</v>
      </c>
    </row>
    <row r="21" spans="1:24">
      <c r="A21" s="9">
        <v>18</v>
      </c>
      <c r="B21" s="11" t="s">
        <v>26</v>
      </c>
      <c r="C21" s="1">
        <v>43000</v>
      </c>
      <c r="D21" s="2">
        <v>45000</v>
      </c>
      <c r="E21" s="2">
        <v>47000</v>
      </c>
      <c r="F21" s="2">
        <v>49000</v>
      </c>
      <c r="G21" s="2">
        <v>51000</v>
      </c>
      <c r="H21" s="2">
        <v>55000</v>
      </c>
      <c r="I21" s="2">
        <v>60000</v>
      </c>
      <c r="J21" s="2">
        <v>60000</v>
      </c>
      <c r="L21" s="48">
        <v>0.05</v>
      </c>
      <c r="M21" s="46">
        <v>1</v>
      </c>
      <c r="O21" s="9">
        <v>18</v>
      </c>
      <c r="P21" s="11" t="s">
        <v>26</v>
      </c>
      <c r="Q21" s="1">
        <f t="shared" ref="Q21:X21" si="17">C21*$M$21</f>
        <v>43000</v>
      </c>
      <c r="R21" s="1">
        <f t="shared" si="17"/>
        <v>45000</v>
      </c>
      <c r="S21" s="1">
        <f t="shared" si="17"/>
        <v>47000</v>
      </c>
      <c r="T21" s="1">
        <f t="shared" si="17"/>
        <v>49000</v>
      </c>
      <c r="U21" s="1">
        <f t="shared" si="17"/>
        <v>51000</v>
      </c>
      <c r="V21" s="1">
        <f t="shared" si="17"/>
        <v>55000</v>
      </c>
      <c r="W21" s="1">
        <f t="shared" si="17"/>
        <v>60000</v>
      </c>
      <c r="X21" s="1">
        <f t="shared" si="17"/>
        <v>60000</v>
      </c>
    </row>
    <row r="22" spans="1:24">
      <c r="A22" s="9">
        <v>19</v>
      </c>
      <c r="B22" s="11" t="s">
        <v>27</v>
      </c>
      <c r="C22" s="1">
        <v>38445</v>
      </c>
      <c r="D22" s="2">
        <v>41639</v>
      </c>
      <c r="E22" s="2">
        <v>44128</v>
      </c>
      <c r="F22" s="2">
        <v>46615</v>
      </c>
      <c r="G22" s="2">
        <v>49104</v>
      </c>
      <c r="H22" s="2">
        <v>51592</v>
      </c>
      <c r="I22" s="2">
        <v>56268</v>
      </c>
      <c r="J22" s="2">
        <v>59736</v>
      </c>
      <c r="L22" s="48">
        <v>0.05</v>
      </c>
      <c r="M22" s="46">
        <v>1</v>
      </c>
      <c r="O22" s="9">
        <v>19</v>
      </c>
      <c r="P22" s="11" t="s">
        <v>27</v>
      </c>
      <c r="Q22" s="1">
        <f t="shared" ref="Q22:X22" si="18">C22*$M$22</f>
        <v>38445</v>
      </c>
      <c r="R22" s="1">
        <f t="shared" si="18"/>
        <v>41639</v>
      </c>
      <c r="S22" s="1">
        <f t="shared" si="18"/>
        <v>44128</v>
      </c>
      <c r="T22" s="1">
        <f t="shared" si="18"/>
        <v>46615</v>
      </c>
      <c r="U22" s="1">
        <f t="shared" si="18"/>
        <v>49104</v>
      </c>
      <c r="V22" s="1">
        <f t="shared" si="18"/>
        <v>51592</v>
      </c>
      <c r="W22" s="1">
        <f t="shared" si="18"/>
        <v>56268</v>
      </c>
      <c r="X22" s="1">
        <f t="shared" si="18"/>
        <v>59736</v>
      </c>
    </row>
    <row r="23" spans="1:24">
      <c r="A23" s="9">
        <v>20</v>
      </c>
      <c r="B23" s="11" t="s">
        <v>28</v>
      </c>
      <c r="C23" s="2">
        <v>45370</v>
      </c>
      <c r="D23" s="2">
        <v>46906</v>
      </c>
      <c r="E23" s="2">
        <v>53486</v>
      </c>
      <c r="F23" s="2">
        <v>58947</v>
      </c>
      <c r="G23" s="2">
        <v>58947</v>
      </c>
      <c r="H23" s="2">
        <v>58947</v>
      </c>
      <c r="I23" s="2">
        <v>58947</v>
      </c>
      <c r="J23" s="2">
        <v>58947</v>
      </c>
      <c r="L23" s="48">
        <v>0.02</v>
      </c>
      <c r="M23" s="49">
        <v>1.03</v>
      </c>
      <c r="O23" s="9">
        <v>20</v>
      </c>
      <c r="P23" s="11" t="s">
        <v>28</v>
      </c>
      <c r="Q23" s="1">
        <f t="shared" ref="Q23:X23" si="19">C23*$M$23</f>
        <v>46731.1</v>
      </c>
      <c r="R23" s="1">
        <f t="shared" si="19"/>
        <v>48313.18</v>
      </c>
      <c r="S23" s="1">
        <f t="shared" si="19"/>
        <v>55090.58</v>
      </c>
      <c r="T23" s="1">
        <f t="shared" si="19"/>
        <v>60715.41</v>
      </c>
      <c r="U23" s="1">
        <f t="shared" si="19"/>
        <v>60715.41</v>
      </c>
      <c r="V23" s="1">
        <f t="shared" si="19"/>
        <v>60715.41</v>
      </c>
      <c r="W23" s="1">
        <f t="shared" si="19"/>
        <v>60715.41</v>
      </c>
      <c r="X23" s="1">
        <f t="shared" si="19"/>
        <v>60715.41</v>
      </c>
    </row>
    <row r="24" spans="1:24">
      <c r="A24" s="9">
        <v>21</v>
      </c>
      <c r="B24" s="11" t="s">
        <v>29</v>
      </c>
      <c r="C24" s="1">
        <v>39037</v>
      </c>
      <c r="D24" s="2">
        <v>40092</v>
      </c>
      <c r="E24" s="2">
        <v>41926</v>
      </c>
      <c r="F24" s="2">
        <v>45341</v>
      </c>
      <c r="G24" s="2">
        <v>55669</v>
      </c>
      <c r="H24" s="2">
        <v>57830</v>
      </c>
      <c r="I24" s="2">
        <v>60391</v>
      </c>
      <c r="J24" s="2">
        <v>61599</v>
      </c>
      <c r="L24" s="48">
        <v>0.05</v>
      </c>
      <c r="M24" s="46">
        <v>1</v>
      </c>
      <c r="O24" s="9">
        <v>21</v>
      </c>
      <c r="P24" s="11" t="s">
        <v>29</v>
      </c>
      <c r="Q24" s="1">
        <f t="shared" ref="Q24:X24" si="20">C24*$M$24</f>
        <v>39037</v>
      </c>
      <c r="R24" s="1">
        <f t="shared" si="20"/>
        <v>40092</v>
      </c>
      <c r="S24" s="1">
        <f t="shared" si="20"/>
        <v>41926</v>
      </c>
      <c r="T24" s="1">
        <f t="shared" si="20"/>
        <v>45341</v>
      </c>
      <c r="U24" s="1">
        <f t="shared" si="20"/>
        <v>55669</v>
      </c>
      <c r="V24" s="1">
        <f t="shared" si="20"/>
        <v>57830</v>
      </c>
      <c r="W24" s="1">
        <f t="shared" si="20"/>
        <v>60391</v>
      </c>
      <c r="X24" s="1">
        <f t="shared" si="20"/>
        <v>61599</v>
      </c>
    </row>
    <row r="25" spans="1:24">
      <c r="A25" s="9">
        <v>22</v>
      </c>
      <c r="B25" s="11" t="s">
        <v>30</v>
      </c>
      <c r="C25" s="1">
        <v>36000</v>
      </c>
      <c r="D25" s="2">
        <v>38824</v>
      </c>
      <c r="E25" s="2">
        <v>42178</v>
      </c>
      <c r="F25" s="2">
        <v>45178</v>
      </c>
      <c r="G25" s="2">
        <v>48176</v>
      </c>
      <c r="H25" s="2">
        <v>51175</v>
      </c>
      <c r="I25" s="2">
        <v>60366</v>
      </c>
      <c r="J25" s="2">
        <v>63366</v>
      </c>
      <c r="L25" s="48">
        <v>0.05</v>
      </c>
      <c r="M25" s="46">
        <v>1</v>
      </c>
      <c r="O25" s="9">
        <v>22</v>
      </c>
      <c r="P25" s="11" t="s">
        <v>30</v>
      </c>
      <c r="Q25" s="1">
        <f t="shared" ref="Q25:X25" si="21">C25*$M$25</f>
        <v>36000</v>
      </c>
      <c r="R25" s="1">
        <f t="shared" si="21"/>
        <v>38824</v>
      </c>
      <c r="S25" s="1">
        <f t="shared" si="21"/>
        <v>42178</v>
      </c>
      <c r="T25" s="1">
        <f t="shared" si="21"/>
        <v>45178</v>
      </c>
      <c r="U25" s="1">
        <f t="shared" si="21"/>
        <v>48176</v>
      </c>
      <c r="V25" s="1">
        <f t="shared" si="21"/>
        <v>51175</v>
      </c>
      <c r="W25" s="1">
        <f t="shared" si="21"/>
        <v>60366</v>
      </c>
      <c r="X25" s="1">
        <f t="shared" si="21"/>
        <v>63366</v>
      </c>
    </row>
    <row r="26" spans="1:24">
      <c r="A26" s="9">
        <v>23</v>
      </c>
      <c r="B26" s="11" t="s">
        <v>31</v>
      </c>
      <c r="C26" s="1">
        <v>40775</v>
      </c>
      <c r="D26" s="2">
        <v>40979</v>
      </c>
      <c r="E26" s="2">
        <v>41923</v>
      </c>
      <c r="F26" s="2">
        <v>42879</v>
      </c>
      <c r="G26" s="2">
        <v>45796</v>
      </c>
      <c r="H26" s="2">
        <v>49759</v>
      </c>
      <c r="I26" s="2">
        <v>53961</v>
      </c>
      <c r="J26" s="2">
        <v>58832</v>
      </c>
      <c r="L26" s="48">
        <v>0.05</v>
      </c>
      <c r="M26" s="46">
        <v>1</v>
      </c>
      <c r="O26" s="9">
        <v>23</v>
      </c>
      <c r="P26" s="11" t="s">
        <v>31</v>
      </c>
      <c r="Q26" s="1">
        <f t="shared" ref="Q26:X26" si="22">C26*$M$26</f>
        <v>40775</v>
      </c>
      <c r="R26" s="1">
        <f t="shared" si="22"/>
        <v>40979</v>
      </c>
      <c r="S26" s="1">
        <f t="shared" si="22"/>
        <v>41923</v>
      </c>
      <c r="T26" s="1">
        <f t="shared" si="22"/>
        <v>42879</v>
      </c>
      <c r="U26" s="1">
        <f t="shared" si="22"/>
        <v>45796</v>
      </c>
      <c r="V26" s="1">
        <f t="shared" si="22"/>
        <v>49759</v>
      </c>
      <c r="W26" s="1">
        <f t="shared" si="22"/>
        <v>53961</v>
      </c>
      <c r="X26" s="1">
        <f t="shared" si="22"/>
        <v>58832</v>
      </c>
    </row>
    <row r="27" spans="1:24">
      <c r="A27" s="9">
        <v>24</v>
      </c>
      <c r="B27" s="11" t="s">
        <v>32</v>
      </c>
      <c r="C27" s="2">
        <v>39000</v>
      </c>
      <c r="D27" s="2">
        <v>40902</v>
      </c>
      <c r="E27" s="2">
        <v>44114</v>
      </c>
      <c r="F27" s="2">
        <v>48834</v>
      </c>
      <c r="G27" s="2">
        <v>55251</v>
      </c>
      <c r="H27" s="2">
        <v>62511</v>
      </c>
      <c r="I27" s="2">
        <v>70725</v>
      </c>
      <c r="J27" s="2">
        <v>82020</v>
      </c>
      <c r="L27" s="48">
        <v>0.05</v>
      </c>
      <c r="M27" s="46">
        <v>1</v>
      </c>
      <c r="O27" s="9">
        <v>24</v>
      </c>
      <c r="P27" s="11" t="s">
        <v>32</v>
      </c>
      <c r="Q27" s="1">
        <f t="shared" ref="Q27:X27" si="23">C27*$M$27</f>
        <v>39000</v>
      </c>
      <c r="R27" s="1">
        <f t="shared" si="23"/>
        <v>40902</v>
      </c>
      <c r="S27" s="1">
        <f t="shared" si="23"/>
        <v>44114</v>
      </c>
      <c r="T27" s="1">
        <f t="shared" si="23"/>
        <v>48834</v>
      </c>
      <c r="U27" s="1">
        <f t="shared" si="23"/>
        <v>55251</v>
      </c>
      <c r="V27" s="1">
        <f t="shared" si="23"/>
        <v>62511</v>
      </c>
      <c r="W27" s="1">
        <f t="shared" si="23"/>
        <v>70725</v>
      </c>
      <c r="X27" s="1">
        <f t="shared" si="23"/>
        <v>82020</v>
      </c>
    </row>
    <row r="28" spans="1:24">
      <c r="A28" s="9">
        <v>25</v>
      </c>
      <c r="B28" s="11" t="s">
        <v>33</v>
      </c>
      <c r="C28" s="1">
        <v>38663</v>
      </c>
      <c r="D28" s="1">
        <v>38663</v>
      </c>
      <c r="E28" s="1">
        <v>39606</v>
      </c>
      <c r="F28" s="1">
        <v>41528</v>
      </c>
      <c r="G28" s="1">
        <v>44417</v>
      </c>
      <c r="H28" s="1">
        <v>48719</v>
      </c>
      <c r="I28" s="1">
        <v>52419</v>
      </c>
      <c r="J28" s="2">
        <v>56121</v>
      </c>
      <c r="L28" s="48">
        <v>0.05</v>
      </c>
      <c r="M28" s="46">
        <v>1</v>
      </c>
      <c r="O28" s="9">
        <v>25</v>
      </c>
      <c r="P28" s="11" t="s">
        <v>33</v>
      </c>
      <c r="Q28" s="1">
        <f t="shared" ref="Q28:X28" si="24">C28*$M$28</f>
        <v>38663</v>
      </c>
      <c r="R28" s="1">
        <f t="shared" si="24"/>
        <v>38663</v>
      </c>
      <c r="S28" s="1">
        <f t="shared" si="24"/>
        <v>39606</v>
      </c>
      <c r="T28" s="1">
        <f t="shared" si="24"/>
        <v>41528</v>
      </c>
      <c r="U28" s="1">
        <f t="shared" si="24"/>
        <v>44417</v>
      </c>
      <c r="V28" s="1">
        <f t="shared" si="24"/>
        <v>48719</v>
      </c>
      <c r="W28" s="1">
        <f t="shared" si="24"/>
        <v>52419</v>
      </c>
      <c r="X28" s="1">
        <f t="shared" si="24"/>
        <v>56121</v>
      </c>
    </row>
    <row r="29" spans="1:24">
      <c r="A29" s="52">
        <v>26</v>
      </c>
      <c r="B29" s="53" t="s">
        <v>34</v>
      </c>
      <c r="C29" s="54">
        <v>39897</v>
      </c>
      <c r="D29" s="55">
        <v>40489</v>
      </c>
      <c r="E29" s="55">
        <v>45082</v>
      </c>
      <c r="F29" s="55">
        <v>49826</v>
      </c>
      <c r="G29" s="55">
        <v>54570</v>
      </c>
      <c r="H29" s="55">
        <v>59314</v>
      </c>
      <c r="I29" s="55">
        <v>64058</v>
      </c>
      <c r="J29" s="55">
        <v>67801</v>
      </c>
      <c r="L29" s="56">
        <v>0.02</v>
      </c>
      <c r="M29" s="57">
        <v>1.03</v>
      </c>
      <c r="O29" s="52">
        <v>26</v>
      </c>
      <c r="P29" s="53" t="s">
        <v>34</v>
      </c>
      <c r="Q29" s="54">
        <f t="shared" ref="Q29:X29" si="25">C29*$M$29</f>
        <v>41093.910000000003</v>
      </c>
      <c r="R29" s="54">
        <f t="shared" si="25"/>
        <v>41703.67</v>
      </c>
      <c r="S29" s="54">
        <f t="shared" si="25"/>
        <v>46434.46</v>
      </c>
      <c r="T29" s="54">
        <f t="shared" si="25"/>
        <v>51320.78</v>
      </c>
      <c r="U29" s="54">
        <f t="shared" si="25"/>
        <v>56207.1</v>
      </c>
      <c r="V29" s="54">
        <f t="shared" si="25"/>
        <v>61093.42</v>
      </c>
      <c r="W29" s="54">
        <f t="shared" si="25"/>
        <v>65979.740000000005</v>
      </c>
      <c r="X29" s="54">
        <f t="shared" si="25"/>
        <v>69835.03</v>
      </c>
    </row>
    <row r="30" spans="1:24" s="61" customFormat="1">
      <c r="A30" s="58">
        <v>27</v>
      </c>
      <c r="B30" s="59" t="s">
        <v>35</v>
      </c>
      <c r="C30" s="60">
        <v>44050</v>
      </c>
      <c r="D30" s="60">
        <v>46555</v>
      </c>
      <c r="E30" s="60">
        <v>49058</v>
      </c>
      <c r="F30" s="60">
        <v>53473</v>
      </c>
      <c r="G30" s="60">
        <v>57884</v>
      </c>
      <c r="H30" s="60">
        <v>61939</v>
      </c>
      <c r="I30" s="60">
        <v>65993</v>
      </c>
      <c r="J30" s="60">
        <v>66885</v>
      </c>
      <c r="L30" s="62">
        <v>0.05</v>
      </c>
      <c r="M30" s="63">
        <v>1</v>
      </c>
      <c r="O30" s="58">
        <v>27</v>
      </c>
      <c r="P30" s="59" t="s">
        <v>35</v>
      </c>
      <c r="Q30" s="64">
        <f t="shared" ref="Q30:X30" si="26">C30*$M$30</f>
        <v>44050</v>
      </c>
      <c r="R30" s="64">
        <f t="shared" si="26"/>
        <v>46555</v>
      </c>
      <c r="S30" s="64">
        <f t="shared" si="26"/>
        <v>49058</v>
      </c>
      <c r="T30" s="64">
        <f t="shared" si="26"/>
        <v>53473</v>
      </c>
      <c r="U30" s="64">
        <f t="shared" si="26"/>
        <v>57884</v>
      </c>
      <c r="V30" s="64">
        <f t="shared" si="26"/>
        <v>61939</v>
      </c>
      <c r="W30" s="64">
        <f t="shared" si="26"/>
        <v>65993</v>
      </c>
      <c r="X30" s="64">
        <f t="shared" si="26"/>
        <v>66885</v>
      </c>
    </row>
    <row r="31" spans="1:24">
      <c r="A31" s="8"/>
      <c r="B31" s="10"/>
      <c r="C31" s="3"/>
      <c r="D31" s="3"/>
      <c r="E31" s="3"/>
      <c r="F31" s="3"/>
      <c r="G31" s="3"/>
      <c r="H31" s="3"/>
      <c r="I31" s="3"/>
      <c r="J31" s="3"/>
      <c r="O31" s="8"/>
      <c r="P31" s="10"/>
      <c r="Q31" s="3"/>
      <c r="R31" s="3"/>
      <c r="S31" s="3"/>
      <c r="T31" s="3"/>
      <c r="U31" s="3"/>
      <c r="V31" s="3"/>
      <c r="W31" s="3"/>
      <c r="X31" s="3"/>
    </row>
    <row r="32" spans="1:24">
      <c r="A32" s="8"/>
      <c r="B32" s="26" t="s">
        <v>36</v>
      </c>
      <c r="C32" s="27">
        <f>MEDIAN(C4:C29)</f>
        <v>39927</v>
      </c>
      <c r="D32" s="27">
        <f t="shared" ref="D32:J32" si="27">MEDIAN(D4:D29)</f>
        <v>40971.5</v>
      </c>
      <c r="E32" s="27">
        <f t="shared" si="27"/>
        <v>43272.5</v>
      </c>
      <c r="F32" s="27">
        <f t="shared" si="27"/>
        <v>46443</v>
      </c>
      <c r="G32" s="27">
        <f t="shared" si="27"/>
        <v>50425</v>
      </c>
      <c r="H32" s="27">
        <f t="shared" si="27"/>
        <v>54325</v>
      </c>
      <c r="I32" s="27">
        <f t="shared" si="27"/>
        <v>59142</v>
      </c>
      <c r="J32" s="27">
        <f t="shared" si="27"/>
        <v>61497.5</v>
      </c>
      <c r="O32" s="8"/>
      <c r="P32" s="26" t="s">
        <v>36</v>
      </c>
      <c r="Q32" s="27">
        <f>MEDIAN(Q4:Q29)</f>
        <v>40537.904999999999</v>
      </c>
      <c r="R32" s="27">
        <f t="shared" ref="R32:X32" si="28">MEDIAN(R4:R29)</f>
        <v>41653.31</v>
      </c>
      <c r="S32" s="27">
        <f t="shared" si="28"/>
        <v>43778.270000000004</v>
      </c>
      <c r="T32" s="27">
        <f>MEDIAN(T4:T29)</f>
        <v>46638.5</v>
      </c>
      <c r="U32" s="27">
        <f t="shared" si="28"/>
        <v>50472.5</v>
      </c>
      <c r="V32" s="27">
        <f t="shared" si="28"/>
        <v>54325</v>
      </c>
      <c r="W32" s="27">
        <f t="shared" si="28"/>
        <v>59668.5</v>
      </c>
      <c r="X32" s="27">
        <f t="shared" si="28"/>
        <v>61497.5</v>
      </c>
    </row>
    <row r="33" spans="1:24">
      <c r="A33" s="8"/>
      <c r="B33" s="10"/>
      <c r="C33" s="12"/>
      <c r="D33" s="12"/>
      <c r="E33" s="12"/>
      <c r="F33" s="12"/>
      <c r="G33" s="12"/>
      <c r="H33" s="12"/>
      <c r="I33" s="12"/>
      <c r="J33" s="12"/>
      <c r="O33" s="8"/>
      <c r="P33" s="10"/>
      <c r="Q33" s="12"/>
      <c r="R33" s="12"/>
      <c r="S33" s="12"/>
      <c r="T33" s="12"/>
      <c r="U33" s="12"/>
      <c r="V33" s="12"/>
      <c r="W33" s="12"/>
      <c r="X33" s="12"/>
    </row>
    <row r="34" spans="1:24">
      <c r="A34" s="8"/>
      <c r="B34" s="17" t="s">
        <v>37</v>
      </c>
      <c r="C34" s="18">
        <f t="shared" ref="C34:J34" si="29">(C30-C32)/C32</f>
        <v>0.1032634558068475</v>
      </c>
      <c r="D34" s="18">
        <f t="shared" si="29"/>
        <v>0.13627765641970638</v>
      </c>
      <c r="E34" s="18">
        <f t="shared" si="29"/>
        <v>0.13369923161361141</v>
      </c>
      <c r="F34" s="18">
        <f t="shared" si="29"/>
        <v>0.15136834399155955</v>
      </c>
      <c r="G34" s="18">
        <f t="shared" si="29"/>
        <v>0.147922657411998</v>
      </c>
      <c r="H34" s="18">
        <f t="shared" si="29"/>
        <v>0.14015646571560056</v>
      </c>
      <c r="I34" s="18">
        <f t="shared" si="29"/>
        <v>0.11583984308951338</v>
      </c>
      <c r="J34" s="18">
        <f t="shared" si="29"/>
        <v>8.7605187202731818E-2</v>
      </c>
      <c r="O34" s="8"/>
      <c r="P34" s="17" t="s">
        <v>37</v>
      </c>
      <c r="Q34" s="18">
        <f t="shared" ref="Q34:X34" si="30">(Q30-Q32)/Q32</f>
        <v>8.6637308958122064E-2</v>
      </c>
      <c r="R34" s="18">
        <f t="shared" si="30"/>
        <v>0.11767828295038264</v>
      </c>
      <c r="S34" s="18">
        <f t="shared" si="30"/>
        <v>0.12060161354023344</v>
      </c>
      <c r="T34" s="18">
        <f t="shared" si="30"/>
        <v>0.14654202000493155</v>
      </c>
      <c r="U34" s="18">
        <f t="shared" si="30"/>
        <v>0.14684233988805787</v>
      </c>
      <c r="V34" s="18">
        <f t="shared" si="30"/>
        <v>0.14015646571560056</v>
      </c>
      <c r="W34" s="18">
        <f t="shared" si="30"/>
        <v>0.10599394990656712</v>
      </c>
      <c r="X34" s="18">
        <f t="shared" si="30"/>
        <v>8.7605187202731818E-2</v>
      </c>
    </row>
    <row r="35" spans="1:24">
      <c r="A35" s="8"/>
      <c r="B35" s="17" t="s">
        <v>38</v>
      </c>
      <c r="C35" s="19">
        <f>C30-C32</f>
        <v>4123</v>
      </c>
      <c r="D35" s="19">
        <f t="shared" ref="D35:J35" si="31">D30-D32</f>
        <v>5583.5</v>
      </c>
      <c r="E35" s="19">
        <f t="shared" si="31"/>
        <v>5785.5</v>
      </c>
      <c r="F35" s="19">
        <f t="shared" si="31"/>
        <v>7030</v>
      </c>
      <c r="G35" s="19">
        <f t="shared" si="31"/>
        <v>7459</v>
      </c>
      <c r="H35" s="19">
        <f t="shared" si="31"/>
        <v>7614</v>
      </c>
      <c r="I35" s="19">
        <f t="shared" si="31"/>
        <v>6851</v>
      </c>
      <c r="J35" s="19">
        <f t="shared" si="31"/>
        <v>5387.5</v>
      </c>
      <c r="O35" s="8"/>
      <c r="P35" s="17" t="s">
        <v>38</v>
      </c>
      <c r="Q35" s="19">
        <f>Q30-Q32</f>
        <v>3512.0950000000012</v>
      </c>
      <c r="R35" s="19">
        <f t="shared" ref="R35:X35" si="32">R30-R32</f>
        <v>4901.6900000000023</v>
      </c>
      <c r="S35" s="19">
        <f t="shared" si="32"/>
        <v>5279.7299999999959</v>
      </c>
      <c r="T35" s="19">
        <f t="shared" si="32"/>
        <v>6834.5</v>
      </c>
      <c r="U35" s="19">
        <f t="shared" si="32"/>
        <v>7411.5</v>
      </c>
      <c r="V35" s="19">
        <f t="shared" si="32"/>
        <v>7614</v>
      </c>
      <c r="W35" s="19">
        <f t="shared" si="32"/>
        <v>6324.5</v>
      </c>
      <c r="X35" s="19">
        <f t="shared" si="32"/>
        <v>5387.5</v>
      </c>
    </row>
    <row r="36" spans="1:24">
      <c r="P36" s="17" t="s">
        <v>39</v>
      </c>
      <c r="Q36" s="19">
        <f>Q30-Q48</f>
        <v>1637.6900000000023</v>
      </c>
      <c r="R36" s="19">
        <f t="shared" ref="R36:X36" si="33">R30-R48</f>
        <v>3434.0499999999956</v>
      </c>
      <c r="S36" s="19">
        <f t="shared" si="33"/>
        <v>4578</v>
      </c>
      <c r="T36" s="19">
        <f t="shared" si="33"/>
        <v>5371</v>
      </c>
      <c r="U36" s="19">
        <f t="shared" si="33"/>
        <v>3683.3399999999965</v>
      </c>
      <c r="V36" s="19">
        <f t="shared" si="33"/>
        <v>5155.0999999999985</v>
      </c>
      <c r="W36" s="19">
        <f t="shared" si="33"/>
        <v>3790.2699999999968</v>
      </c>
      <c r="X36" s="19">
        <f t="shared" si="33"/>
        <v>3519</v>
      </c>
    </row>
    <row r="37" spans="1:24">
      <c r="A37" s="6"/>
      <c r="B37" s="6"/>
      <c r="C37" s="6"/>
      <c r="D37" s="6"/>
      <c r="E37" s="6"/>
      <c r="F37" s="6"/>
      <c r="G37" s="6"/>
      <c r="H37" s="6"/>
      <c r="I37" s="6"/>
      <c r="J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ht="18.75">
      <c r="A38" s="71" t="s">
        <v>58</v>
      </c>
      <c r="B38" s="71"/>
      <c r="C38" s="71"/>
      <c r="D38" s="71"/>
      <c r="E38" s="71"/>
      <c r="F38" s="71"/>
      <c r="G38" s="71"/>
      <c r="H38" s="71"/>
      <c r="I38" s="71"/>
      <c r="J38" s="71"/>
      <c r="O38" s="71" t="s">
        <v>58</v>
      </c>
      <c r="P38" s="71"/>
      <c r="Q38" s="71"/>
      <c r="R38" s="71"/>
      <c r="S38" s="71"/>
      <c r="T38" s="71"/>
      <c r="U38" s="71"/>
      <c r="V38" s="71"/>
      <c r="W38" s="71"/>
      <c r="X38" s="71"/>
    </row>
    <row r="39" spans="1:24">
      <c r="A39" s="6"/>
      <c r="B39" s="25" t="s">
        <v>40</v>
      </c>
      <c r="C39" s="16" t="s">
        <v>41</v>
      </c>
      <c r="D39" s="16" t="s">
        <v>2</v>
      </c>
      <c r="E39" s="16" t="s">
        <v>3</v>
      </c>
      <c r="F39" s="16" t="s">
        <v>4</v>
      </c>
      <c r="G39" s="16" t="s">
        <v>5</v>
      </c>
      <c r="H39" s="16" t="s">
        <v>6</v>
      </c>
      <c r="I39" s="16" t="s">
        <v>7</v>
      </c>
      <c r="J39" s="16" t="s">
        <v>8</v>
      </c>
      <c r="O39" s="6"/>
      <c r="P39" s="25" t="s">
        <v>40</v>
      </c>
      <c r="Q39" s="16" t="s">
        <v>41</v>
      </c>
      <c r="R39" s="16" t="s">
        <v>2</v>
      </c>
      <c r="S39" s="16" t="s">
        <v>3</v>
      </c>
      <c r="T39" s="16" t="s">
        <v>4</v>
      </c>
      <c r="U39" s="16" t="s">
        <v>5</v>
      </c>
      <c r="V39" s="16" t="s">
        <v>6</v>
      </c>
      <c r="W39" s="16" t="s">
        <v>7</v>
      </c>
      <c r="X39" s="16" t="s">
        <v>8</v>
      </c>
    </row>
    <row r="40" spans="1:24">
      <c r="A40" s="6"/>
      <c r="B40" s="20">
        <v>1</v>
      </c>
      <c r="C40" s="1">
        <v>46422</v>
      </c>
      <c r="D40" s="2">
        <v>47248</v>
      </c>
      <c r="E40" s="2">
        <v>53486</v>
      </c>
      <c r="F40" s="2">
        <v>59459</v>
      </c>
      <c r="G40" s="2">
        <v>69863</v>
      </c>
      <c r="H40" s="2">
        <v>81512</v>
      </c>
      <c r="I40" s="2">
        <v>89635</v>
      </c>
      <c r="J40" s="2">
        <v>89635</v>
      </c>
      <c r="O40" s="6"/>
      <c r="P40" s="20">
        <v>1</v>
      </c>
      <c r="Q40" s="1">
        <f t="shared" ref="Q40:X40" si="34">C40*$M$4</f>
        <v>46422</v>
      </c>
      <c r="R40" s="1">
        <f t="shared" si="34"/>
        <v>47248</v>
      </c>
      <c r="S40" s="1">
        <f t="shared" si="34"/>
        <v>53486</v>
      </c>
      <c r="T40" s="1">
        <f t="shared" si="34"/>
        <v>59459</v>
      </c>
      <c r="U40" s="1">
        <f t="shared" si="34"/>
        <v>69863</v>
      </c>
      <c r="V40" s="1">
        <f t="shared" si="34"/>
        <v>81512</v>
      </c>
      <c r="W40" s="1">
        <f t="shared" si="34"/>
        <v>89635</v>
      </c>
      <c r="X40" s="1">
        <f t="shared" si="34"/>
        <v>89635</v>
      </c>
    </row>
    <row r="41" spans="1:24">
      <c r="A41" s="6"/>
      <c r="B41" s="20">
        <v>2</v>
      </c>
      <c r="C41" s="2">
        <v>45370</v>
      </c>
      <c r="D41" s="2">
        <v>46906</v>
      </c>
      <c r="E41" s="2">
        <v>50073</v>
      </c>
      <c r="F41" s="2">
        <v>58947</v>
      </c>
      <c r="G41" s="2">
        <v>58947</v>
      </c>
      <c r="H41" s="2">
        <v>62511</v>
      </c>
      <c r="I41" s="2">
        <v>70725</v>
      </c>
      <c r="J41" s="2">
        <v>82020</v>
      </c>
      <c r="O41" s="6"/>
      <c r="P41" s="20">
        <v>2</v>
      </c>
      <c r="Q41" s="1">
        <f t="shared" ref="Q41:X41" si="35">C41*$M$5</f>
        <v>45370</v>
      </c>
      <c r="R41" s="1">
        <f t="shared" si="35"/>
        <v>46906</v>
      </c>
      <c r="S41" s="1">
        <f t="shared" si="35"/>
        <v>50073</v>
      </c>
      <c r="T41" s="1">
        <f t="shared" si="35"/>
        <v>58947</v>
      </c>
      <c r="U41" s="1">
        <f t="shared" si="35"/>
        <v>58947</v>
      </c>
      <c r="V41" s="1">
        <f t="shared" si="35"/>
        <v>62511</v>
      </c>
      <c r="W41" s="1">
        <f t="shared" si="35"/>
        <v>70725</v>
      </c>
      <c r="X41" s="1">
        <f t="shared" si="35"/>
        <v>82020</v>
      </c>
    </row>
    <row r="42" spans="1:24">
      <c r="A42" s="6"/>
      <c r="B42" s="20">
        <v>3</v>
      </c>
      <c r="C42" s="1">
        <v>43507</v>
      </c>
      <c r="D42" s="2">
        <v>46050</v>
      </c>
      <c r="E42" s="2">
        <v>49660</v>
      </c>
      <c r="F42" s="2">
        <v>53813</v>
      </c>
      <c r="G42" s="2">
        <v>57968</v>
      </c>
      <c r="H42" s="2">
        <v>61681</v>
      </c>
      <c r="I42" s="2">
        <v>66503</v>
      </c>
      <c r="J42" s="2">
        <v>67801</v>
      </c>
      <c r="O42" s="6"/>
      <c r="P42" s="20">
        <v>3</v>
      </c>
      <c r="Q42" s="1">
        <f>C42*$M$7</f>
        <v>44377.14</v>
      </c>
      <c r="R42" s="1">
        <f>D42*$M$6</f>
        <v>46050</v>
      </c>
      <c r="S42" s="1">
        <f>E42*$M$6</f>
        <v>49660</v>
      </c>
      <c r="T42" s="1">
        <f>F42*$M$6</f>
        <v>53813</v>
      </c>
      <c r="U42" s="1">
        <f>G42*$M$7</f>
        <v>59127.360000000001</v>
      </c>
      <c r="V42" s="1">
        <f>H42*$M$7</f>
        <v>62914.62</v>
      </c>
      <c r="W42" s="1">
        <f>I42*$M$6</f>
        <v>66503</v>
      </c>
      <c r="X42" s="1">
        <f>J42*$M$7</f>
        <v>69157.02</v>
      </c>
    </row>
    <row r="43" spans="1:24">
      <c r="A43" s="6"/>
      <c r="B43" s="20">
        <v>4</v>
      </c>
      <c r="C43" s="1">
        <v>43000</v>
      </c>
      <c r="D43" s="2">
        <v>45000</v>
      </c>
      <c r="E43" s="2">
        <v>47000</v>
      </c>
      <c r="F43" s="2">
        <v>51799</v>
      </c>
      <c r="G43" s="2">
        <v>57436</v>
      </c>
      <c r="H43" s="2">
        <v>60689</v>
      </c>
      <c r="I43" s="2">
        <v>64058</v>
      </c>
      <c r="J43" s="2">
        <v>67333.72</v>
      </c>
      <c r="O43" s="6"/>
      <c r="P43" s="20">
        <v>4</v>
      </c>
      <c r="Q43" s="1">
        <f>C43*$M$6</f>
        <v>43000</v>
      </c>
      <c r="R43" s="1">
        <f>D43*$M$7</f>
        <v>45900</v>
      </c>
      <c r="S43" s="1">
        <f>E43*$M$7</f>
        <v>47940</v>
      </c>
      <c r="T43" s="1">
        <f>F43*$M$7</f>
        <v>52834.98</v>
      </c>
      <c r="U43" s="1">
        <f>G43*$M$6</f>
        <v>57436</v>
      </c>
      <c r="V43" s="1">
        <f>H43*$M$6</f>
        <v>60689</v>
      </c>
      <c r="W43" s="1">
        <f>I43*$M$7</f>
        <v>65339.16</v>
      </c>
      <c r="X43" s="1">
        <f>J43*$M$6</f>
        <v>67333.72</v>
      </c>
    </row>
    <row r="44" spans="1:24">
      <c r="A44" s="6"/>
      <c r="B44" s="20">
        <v>5</v>
      </c>
      <c r="C44" s="2">
        <v>42042</v>
      </c>
      <c r="D44" s="1">
        <v>43656</v>
      </c>
      <c r="E44" s="2">
        <v>46915</v>
      </c>
      <c r="F44" s="1">
        <v>50328</v>
      </c>
      <c r="G44" s="2">
        <v>57189</v>
      </c>
      <c r="H44" s="2">
        <v>60001</v>
      </c>
      <c r="I44" s="2">
        <v>63161</v>
      </c>
      <c r="J44" s="2">
        <v>66503</v>
      </c>
      <c r="O44" s="6"/>
      <c r="P44" s="20">
        <v>5</v>
      </c>
      <c r="Q44" s="1">
        <f>C44*$M$11</f>
        <v>43303.26</v>
      </c>
      <c r="R44" s="1">
        <f>D44*$M$8</f>
        <v>43656</v>
      </c>
      <c r="S44" s="1">
        <f>E44*$M$8</f>
        <v>46915</v>
      </c>
      <c r="T44" s="1">
        <f>F44*$M$8</f>
        <v>50328</v>
      </c>
      <c r="U44" s="1">
        <f>G44*$M$8</f>
        <v>57189</v>
      </c>
      <c r="V44" s="1">
        <f>H44*$M$8</f>
        <v>60001</v>
      </c>
      <c r="W44" s="1">
        <f>I44*$M$11</f>
        <v>65055.83</v>
      </c>
      <c r="X44" s="1">
        <f>J44*$M$8</f>
        <v>66503</v>
      </c>
    </row>
    <row r="45" spans="1:24">
      <c r="A45" s="6"/>
      <c r="B45" s="20">
        <v>6</v>
      </c>
      <c r="C45" s="1">
        <v>42000</v>
      </c>
      <c r="D45" s="2">
        <v>43229</v>
      </c>
      <c r="E45" s="1">
        <v>45621</v>
      </c>
      <c r="F45" s="2">
        <v>49826</v>
      </c>
      <c r="G45" s="2">
        <v>55669</v>
      </c>
      <c r="H45" s="2">
        <v>59314</v>
      </c>
      <c r="I45" s="2">
        <v>63141</v>
      </c>
      <c r="J45" s="2">
        <v>65132</v>
      </c>
      <c r="O45" s="6"/>
      <c r="P45" s="20">
        <v>6</v>
      </c>
      <c r="Q45" s="1">
        <f>C45*$M$12</f>
        <v>43260</v>
      </c>
      <c r="R45" s="1">
        <f>D45*$M$11</f>
        <v>44525.87</v>
      </c>
      <c r="S45" s="1">
        <f>E45*$M$11</f>
        <v>46989.630000000005</v>
      </c>
      <c r="T45" s="1">
        <f>F45*$M$11</f>
        <v>51320.78</v>
      </c>
      <c r="U45" s="1">
        <f>G45*$M$11</f>
        <v>57339.07</v>
      </c>
      <c r="V45" s="1">
        <f>H45*$M$11</f>
        <v>61093.42</v>
      </c>
      <c r="W45" s="1">
        <f>I45*$M$8</f>
        <v>63141</v>
      </c>
      <c r="X45" s="1">
        <f>J45*$M$11</f>
        <v>67085.960000000006</v>
      </c>
    </row>
    <row r="46" spans="1:24">
      <c r="A46" s="24"/>
      <c r="B46" s="21" t="s">
        <v>59</v>
      </c>
      <c r="C46" s="5">
        <v>41865</v>
      </c>
      <c r="D46" s="4">
        <v>42380</v>
      </c>
      <c r="E46" s="4">
        <v>45464</v>
      </c>
      <c r="F46" s="4">
        <v>49000</v>
      </c>
      <c r="G46" s="4">
        <v>55251</v>
      </c>
      <c r="H46" s="2">
        <v>58947</v>
      </c>
      <c r="I46" s="2">
        <v>62708.86</v>
      </c>
      <c r="J46" s="2">
        <v>64299</v>
      </c>
      <c r="O46" s="24"/>
      <c r="P46" s="21" t="s">
        <v>59</v>
      </c>
      <c r="Q46" s="5">
        <f>C46*$M$8</f>
        <v>41865</v>
      </c>
      <c r="R46" s="5">
        <f>D46*$M$9</f>
        <v>42380</v>
      </c>
      <c r="S46" s="5">
        <f>E46*$M$12</f>
        <v>46827.92</v>
      </c>
      <c r="T46" s="5">
        <f>F46*$M$9</f>
        <v>49000</v>
      </c>
      <c r="U46" s="5">
        <f>G46*$M$9</f>
        <v>55251</v>
      </c>
      <c r="V46" s="5">
        <f>H46*$M$9</f>
        <v>58947</v>
      </c>
      <c r="W46" s="5">
        <f>I46*$M$9</f>
        <v>62708.86</v>
      </c>
      <c r="X46" s="5">
        <f>J46*$M$12</f>
        <v>66227.97</v>
      </c>
    </row>
    <row r="47" spans="1:24">
      <c r="A47" s="6"/>
      <c r="B47" s="20">
        <v>8</v>
      </c>
      <c r="C47" s="1">
        <v>41863</v>
      </c>
      <c r="D47" s="2">
        <v>42298</v>
      </c>
      <c r="E47" s="2">
        <v>45082</v>
      </c>
      <c r="F47" s="2">
        <v>48834</v>
      </c>
      <c r="G47" s="2">
        <v>54570</v>
      </c>
      <c r="H47" s="2">
        <v>57830</v>
      </c>
      <c r="I47" s="2">
        <v>62568</v>
      </c>
      <c r="J47" s="2">
        <v>64283</v>
      </c>
      <c r="O47" s="6"/>
      <c r="P47" s="20">
        <v>8</v>
      </c>
      <c r="Q47" s="1">
        <f>C47*$M$9</f>
        <v>41863</v>
      </c>
      <c r="R47" s="1">
        <f>D47*$M$12</f>
        <v>43566.94</v>
      </c>
      <c r="S47" s="1">
        <f>E47*$M$9</f>
        <v>45082</v>
      </c>
      <c r="T47" s="1">
        <f>F47*$M$12</f>
        <v>50299.020000000004</v>
      </c>
      <c r="U47" s="1">
        <f>G47*$M$10</f>
        <v>54570</v>
      </c>
      <c r="V47" s="1">
        <f>H47*$M$10</f>
        <v>57830</v>
      </c>
      <c r="W47" s="1">
        <f>I47*$M$10</f>
        <v>62568</v>
      </c>
      <c r="X47" s="1">
        <f>J47*$M$9</f>
        <v>64283</v>
      </c>
    </row>
    <row r="48" spans="1:24">
      <c r="A48" s="6"/>
      <c r="B48" s="20">
        <v>9</v>
      </c>
      <c r="C48" s="1">
        <v>41177</v>
      </c>
      <c r="D48" s="2">
        <v>41865</v>
      </c>
      <c r="E48" s="2">
        <v>44480</v>
      </c>
      <c r="F48" s="2">
        <v>48102</v>
      </c>
      <c r="G48" s="2">
        <v>52622</v>
      </c>
      <c r="H48" s="2">
        <v>55130</v>
      </c>
      <c r="I48" s="2">
        <v>60391</v>
      </c>
      <c r="J48" s="2">
        <v>63366</v>
      </c>
      <c r="O48" s="6"/>
      <c r="P48" s="20">
        <v>9</v>
      </c>
      <c r="Q48" s="1">
        <f>C48*$M$15</f>
        <v>42412.31</v>
      </c>
      <c r="R48" s="1">
        <f>D48*$M$15</f>
        <v>43120.950000000004</v>
      </c>
      <c r="S48" s="1">
        <f>E48*$M$10</f>
        <v>44480</v>
      </c>
      <c r="T48" s="1">
        <f>F48*$M$10</f>
        <v>48102</v>
      </c>
      <c r="U48" s="1">
        <f>G48*$M$12</f>
        <v>54200.66</v>
      </c>
      <c r="V48" s="1">
        <f>H48*$M$12</f>
        <v>56783.9</v>
      </c>
      <c r="W48" s="1">
        <f>I48*$M$12</f>
        <v>62202.73</v>
      </c>
      <c r="X48" s="1">
        <f>J48*$M$10</f>
        <v>63366</v>
      </c>
    </row>
    <row r="49" spans="1:24">
      <c r="A49" s="6"/>
      <c r="B49" s="20">
        <v>10</v>
      </c>
      <c r="C49" s="1">
        <v>41071</v>
      </c>
      <c r="D49" s="2">
        <v>41810</v>
      </c>
      <c r="E49" s="2">
        <v>44128</v>
      </c>
      <c r="F49" s="2">
        <v>46965</v>
      </c>
      <c r="G49" s="1">
        <v>51341</v>
      </c>
      <c r="H49" s="2">
        <v>55061</v>
      </c>
      <c r="I49" s="2">
        <v>60366</v>
      </c>
      <c r="J49" s="2">
        <v>63161</v>
      </c>
      <c r="O49" s="6"/>
      <c r="P49" s="20">
        <v>10</v>
      </c>
      <c r="Q49" s="1">
        <f>C49*$M$10</f>
        <v>41071</v>
      </c>
      <c r="R49" s="1">
        <f>D49*$M$10</f>
        <v>41810</v>
      </c>
      <c r="S49" s="1">
        <f t="shared" ref="S49:X49" si="36">E49*$M$15</f>
        <v>45451.840000000004</v>
      </c>
      <c r="T49" s="1">
        <f t="shared" si="36"/>
        <v>48373.950000000004</v>
      </c>
      <c r="U49" s="1">
        <f t="shared" si="36"/>
        <v>52881.23</v>
      </c>
      <c r="V49" s="1">
        <f t="shared" si="36"/>
        <v>56712.83</v>
      </c>
      <c r="W49" s="1">
        <f t="shared" si="36"/>
        <v>62176.98</v>
      </c>
      <c r="X49" s="1">
        <f t="shared" si="36"/>
        <v>65055.83</v>
      </c>
    </row>
    <row r="50" spans="1:24">
      <c r="A50" s="6"/>
      <c r="B50" s="20">
        <v>11</v>
      </c>
      <c r="C50" s="1">
        <v>40775</v>
      </c>
      <c r="D50" s="2">
        <v>41639</v>
      </c>
      <c r="E50" s="2">
        <v>44114</v>
      </c>
      <c r="F50" s="2">
        <v>46662</v>
      </c>
      <c r="G50" s="2">
        <v>51000</v>
      </c>
      <c r="H50" s="2">
        <v>55000</v>
      </c>
      <c r="I50" s="2">
        <v>60000</v>
      </c>
      <c r="J50" s="2">
        <v>63141</v>
      </c>
      <c r="O50" s="6"/>
      <c r="P50" s="20">
        <v>11</v>
      </c>
      <c r="Q50" s="1">
        <f t="shared" ref="Q50:X50" si="37">C50*$M$17</f>
        <v>41998.25</v>
      </c>
      <c r="R50" s="1">
        <f t="shared" si="37"/>
        <v>42888.17</v>
      </c>
      <c r="S50" s="1">
        <f t="shared" si="37"/>
        <v>45437.42</v>
      </c>
      <c r="T50" s="1">
        <f t="shared" si="37"/>
        <v>48061.86</v>
      </c>
      <c r="U50" s="1">
        <f t="shared" si="37"/>
        <v>52530</v>
      </c>
      <c r="V50" s="1">
        <f t="shared" si="37"/>
        <v>56650</v>
      </c>
      <c r="W50" s="1">
        <f t="shared" si="37"/>
        <v>61800</v>
      </c>
      <c r="X50" s="1">
        <f t="shared" si="37"/>
        <v>65035.23</v>
      </c>
    </row>
    <row r="51" spans="1:24">
      <c r="A51" s="6"/>
      <c r="B51" s="20">
        <v>12</v>
      </c>
      <c r="C51" s="1">
        <v>40750</v>
      </c>
      <c r="D51" s="2">
        <v>41177</v>
      </c>
      <c r="E51" s="2">
        <v>43763</v>
      </c>
      <c r="F51" s="2">
        <v>46615</v>
      </c>
      <c r="G51" s="2">
        <v>50645</v>
      </c>
      <c r="H51" s="2">
        <v>54540</v>
      </c>
      <c r="I51" s="2">
        <v>59376</v>
      </c>
      <c r="J51" s="2">
        <v>61599</v>
      </c>
      <c r="O51" s="6"/>
      <c r="P51" s="20">
        <v>12</v>
      </c>
      <c r="Q51" s="1">
        <f t="shared" ref="Q51:X51" si="38">C51*$M$13</f>
        <v>40750</v>
      </c>
      <c r="R51" s="1">
        <f t="shared" si="38"/>
        <v>41177</v>
      </c>
      <c r="S51" s="1">
        <f t="shared" si="38"/>
        <v>43763</v>
      </c>
      <c r="T51" s="1">
        <f t="shared" si="38"/>
        <v>46615</v>
      </c>
      <c r="U51" s="1">
        <f t="shared" si="38"/>
        <v>50645</v>
      </c>
      <c r="V51" s="1">
        <f t="shared" si="38"/>
        <v>54540</v>
      </c>
      <c r="W51" s="1">
        <f t="shared" si="38"/>
        <v>59376</v>
      </c>
      <c r="X51" s="1">
        <f t="shared" si="38"/>
        <v>61599</v>
      </c>
    </row>
    <row r="52" spans="1:24">
      <c r="A52" s="6"/>
      <c r="B52" s="20">
        <v>13</v>
      </c>
      <c r="C52" s="1">
        <v>39957</v>
      </c>
      <c r="D52" s="2">
        <v>40979</v>
      </c>
      <c r="E52" s="2">
        <v>43284</v>
      </c>
      <c r="F52" s="2">
        <v>46510</v>
      </c>
      <c r="G52" s="2">
        <v>50550</v>
      </c>
      <c r="H52" s="2">
        <v>54328</v>
      </c>
      <c r="I52" s="2">
        <v>59337</v>
      </c>
      <c r="J52" s="2">
        <v>61584</v>
      </c>
      <c r="O52" s="6"/>
      <c r="P52" s="20">
        <v>13</v>
      </c>
      <c r="Q52" s="1">
        <f t="shared" ref="Q52:X52" si="39">C52*$M$14</f>
        <v>39957</v>
      </c>
      <c r="R52" s="1">
        <f t="shared" si="39"/>
        <v>40979</v>
      </c>
      <c r="S52" s="1">
        <f t="shared" si="39"/>
        <v>43284</v>
      </c>
      <c r="T52" s="1">
        <f t="shared" si="39"/>
        <v>46510</v>
      </c>
      <c r="U52" s="1">
        <f t="shared" si="39"/>
        <v>50550</v>
      </c>
      <c r="V52" s="1">
        <f t="shared" si="39"/>
        <v>54328</v>
      </c>
      <c r="W52" s="1">
        <f t="shared" si="39"/>
        <v>59337</v>
      </c>
      <c r="X52" s="1">
        <f t="shared" si="39"/>
        <v>61584</v>
      </c>
    </row>
    <row r="53" spans="1:24">
      <c r="A53" s="6"/>
      <c r="B53" s="20">
        <v>14</v>
      </c>
      <c r="C53" s="1">
        <v>39897</v>
      </c>
      <c r="D53" s="2">
        <v>40964</v>
      </c>
      <c r="E53" s="2">
        <v>43261</v>
      </c>
      <c r="F53" s="2">
        <v>46376</v>
      </c>
      <c r="G53" s="2">
        <v>50300</v>
      </c>
      <c r="H53" s="2">
        <v>54322</v>
      </c>
      <c r="I53" s="2">
        <v>58947</v>
      </c>
      <c r="J53" s="2">
        <v>61411</v>
      </c>
      <c r="O53" s="6"/>
      <c r="P53" s="20">
        <v>14</v>
      </c>
      <c r="Q53" s="1">
        <f>C53*$M$23</f>
        <v>41093.910000000003</v>
      </c>
      <c r="R53" s="1">
        <f>D53*$M$23</f>
        <v>42192.92</v>
      </c>
      <c r="S53" s="1">
        <f t="shared" ref="S53:X53" si="40">E53*$M$16</f>
        <v>43261</v>
      </c>
      <c r="T53" s="1">
        <f t="shared" si="40"/>
        <v>46376</v>
      </c>
      <c r="U53" s="1">
        <f t="shared" si="40"/>
        <v>50300</v>
      </c>
      <c r="V53" s="1">
        <f t="shared" si="40"/>
        <v>54322</v>
      </c>
      <c r="W53" s="1">
        <f t="shared" si="40"/>
        <v>58947</v>
      </c>
      <c r="X53" s="1">
        <f t="shared" si="40"/>
        <v>61411</v>
      </c>
    </row>
    <row r="54" spans="1:24">
      <c r="A54" s="6"/>
      <c r="B54" s="20">
        <v>15</v>
      </c>
      <c r="C54" s="1">
        <v>39888</v>
      </c>
      <c r="D54" s="2">
        <v>40902</v>
      </c>
      <c r="E54" s="2">
        <v>42690</v>
      </c>
      <c r="F54" s="2">
        <v>46080</v>
      </c>
      <c r="G54" s="2">
        <v>50132</v>
      </c>
      <c r="H54" s="2">
        <v>53109</v>
      </c>
      <c r="I54" s="2">
        <v>58351</v>
      </c>
      <c r="J54" s="2">
        <v>60978</v>
      </c>
      <c r="O54" s="6"/>
      <c r="P54" s="20">
        <v>15</v>
      </c>
      <c r="Q54" s="1">
        <f>C54*$M$16</f>
        <v>39888</v>
      </c>
      <c r="R54" s="1">
        <f>D54*$M$16</f>
        <v>40902</v>
      </c>
      <c r="S54" s="1">
        <f>E54*$M$23</f>
        <v>43970.700000000004</v>
      </c>
      <c r="T54" s="1">
        <f>F54*$M$18</f>
        <v>46080</v>
      </c>
      <c r="U54" s="1">
        <f>G54*$M$18</f>
        <v>50132</v>
      </c>
      <c r="V54" s="1">
        <f>H54*$M$18</f>
        <v>53109</v>
      </c>
      <c r="W54" s="1">
        <f>I54*$M$18</f>
        <v>58351</v>
      </c>
      <c r="X54" s="1">
        <f>J54*$M$18</f>
        <v>60978</v>
      </c>
    </row>
    <row r="55" spans="1:24">
      <c r="A55" s="6"/>
      <c r="B55" s="20">
        <v>16</v>
      </c>
      <c r="C55" s="1">
        <v>39127</v>
      </c>
      <c r="D55" s="2">
        <v>40489</v>
      </c>
      <c r="E55" s="2">
        <v>42518</v>
      </c>
      <c r="F55" s="2">
        <v>45341</v>
      </c>
      <c r="G55" s="2">
        <v>49104</v>
      </c>
      <c r="H55" s="2">
        <v>52622</v>
      </c>
      <c r="I55" s="2">
        <v>58008</v>
      </c>
      <c r="J55" s="2">
        <v>60000</v>
      </c>
      <c r="O55" s="6"/>
      <c r="P55" s="20">
        <v>16</v>
      </c>
      <c r="Q55" s="1">
        <f>C55*$M$18</f>
        <v>39127</v>
      </c>
      <c r="R55" s="1">
        <f>D55*$M$18</f>
        <v>40489</v>
      </c>
      <c r="S55" s="1">
        <f>E55*$M$18</f>
        <v>42518</v>
      </c>
      <c r="T55" s="1">
        <f>F55*$M$23</f>
        <v>46701.23</v>
      </c>
      <c r="U55" s="1">
        <f>G55*$M$19</f>
        <v>49104</v>
      </c>
      <c r="V55" s="1">
        <f>H55*$M$23</f>
        <v>54200.66</v>
      </c>
      <c r="W55" s="1">
        <f>I55*$M$19</f>
        <v>58008</v>
      </c>
      <c r="X55" s="1">
        <f>J55*$M$23</f>
        <v>61800</v>
      </c>
    </row>
    <row r="56" spans="1:24">
      <c r="A56" s="6"/>
      <c r="B56" s="20">
        <v>17</v>
      </c>
      <c r="C56" s="1">
        <v>39076</v>
      </c>
      <c r="D56" s="2">
        <v>40454</v>
      </c>
      <c r="E56" s="2">
        <v>42354</v>
      </c>
      <c r="F56" s="2">
        <v>45315</v>
      </c>
      <c r="G56" s="2">
        <v>48340</v>
      </c>
      <c r="H56" s="2">
        <v>52328.55</v>
      </c>
      <c r="I56" s="2">
        <v>57012</v>
      </c>
      <c r="J56" s="2">
        <v>59736</v>
      </c>
      <c r="O56" s="6"/>
      <c r="P56" s="20">
        <v>17</v>
      </c>
      <c r="Q56" s="1">
        <f>C56*$M$19</f>
        <v>39076</v>
      </c>
      <c r="R56" s="1">
        <f>D56*$M$19</f>
        <v>40454</v>
      </c>
      <c r="S56" s="1">
        <f>E56*$M$19</f>
        <v>42354</v>
      </c>
      <c r="T56" s="1">
        <f>F56*$M$19</f>
        <v>45315</v>
      </c>
      <c r="U56" s="1">
        <f>G56*$M$23</f>
        <v>49790.200000000004</v>
      </c>
      <c r="V56" s="1">
        <f>H56*$M$19</f>
        <v>52328.55</v>
      </c>
      <c r="W56" s="1">
        <f>I56*$M$20</f>
        <v>57012</v>
      </c>
      <c r="X56" s="1">
        <f>J56*$M$19</f>
        <v>59736</v>
      </c>
    </row>
    <row r="57" spans="1:24">
      <c r="A57" s="6"/>
      <c r="B57" s="20">
        <v>18</v>
      </c>
      <c r="C57" s="1">
        <v>39037</v>
      </c>
      <c r="D57" s="2">
        <v>40142</v>
      </c>
      <c r="E57" s="2">
        <v>42178</v>
      </c>
      <c r="F57" s="2">
        <v>45178</v>
      </c>
      <c r="G57" s="2">
        <v>48176</v>
      </c>
      <c r="H57" s="2">
        <v>51592</v>
      </c>
      <c r="I57" s="2">
        <v>56268</v>
      </c>
      <c r="J57" s="2">
        <v>59337</v>
      </c>
      <c r="O57" s="6"/>
      <c r="P57" s="20">
        <v>18</v>
      </c>
      <c r="Q57" s="1">
        <f t="shared" ref="Q57:V57" si="41">C57*$M$20</f>
        <v>39037</v>
      </c>
      <c r="R57" s="1">
        <f t="shared" si="41"/>
        <v>40142</v>
      </c>
      <c r="S57" s="1">
        <f t="shared" si="41"/>
        <v>42178</v>
      </c>
      <c r="T57" s="1">
        <f t="shared" si="41"/>
        <v>45178</v>
      </c>
      <c r="U57" s="1">
        <f t="shared" si="41"/>
        <v>48176</v>
      </c>
      <c r="V57" s="1">
        <f t="shared" si="41"/>
        <v>51592</v>
      </c>
      <c r="W57" s="1">
        <f>I57*$M$21</f>
        <v>56268</v>
      </c>
      <c r="X57" s="1">
        <f>J57*$M$20</f>
        <v>59337</v>
      </c>
    </row>
    <row r="58" spans="1:24">
      <c r="A58" s="6"/>
      <c r="B58" s="20">
        <v>19</v>
      </c>
      <c r="C58" s="2">
        <v>39000</v>
      </c>
      <c r="D58" s="2">
        <v>40106</v>
      </c>
      <c r="E58" s="2">
        <v>42136</v>
      </c>
      <c r="F58" s="2">
        <v>44829</v>
      </c>
      <c r="G58" s="2">
        <v>47980.37</v>
      </c>
      <c r="H58" s="1">
        <v>51341</v>
      </c>
      <c r="I58" s="2">
        <v>55130</v>
      </c>
      <c r="J58" s="2">
        <v>58947</v>
      </c>
      <c r="O58" s="6"/>
      <c r="P58" s="20">
        <v>19</v>
      </c>
      <c r="Q58" s="1">
        <f t="shared" ref="Q58:V58" si="42">C58*$M$21</f>
        <v>39000</v>
      </c>
      <c r="R58" s="1">
        <f t="shared" si="42"/>
        <v>40106</v>
      </c>
      <c r="S58" s="1">
        <f t="shared" si="42"/>
        <v>42136</v>
      </c>
      <c r="T58" s="1">
        <f t="shared" si="42"/>
        <v>44829</v>
      </c>
      <c r="U58" s="1">
        <f t="shared" si="42"/>
        <v>47980.37</v>
      </c>
      <c r="V58" s="1">
        <f t="shared" si="42"/>
        <v>51341</v>
      </c>
      <c r="W58" s="1">
        <f>I58*$M$23</f>
        <v>56783.9</v>
      </c>
      <c r="X58" s="1">
        <f>J58*$M$21</f>
        <v>58947</v>
      </c>
    </row>
    <row r="59" spans="1:24">
      <c r="A59" s="6"/>
      <c r="B59" s="20">
        <v>20</v>
      </c>
      <c r="C59" s="1">
        <v>38805</v>
      </c>
      <c r="D59" s="2">
        <v>40092</v>
      </c>
      <c r="E59" s="2">
        <v>41926</v>
      </c>
      <c r="F59" s="2">
        <v>44687</v>
      </c>
      <c r="G59" s="2">
        <v>47184</v>
      </c>
      <c r="H59" s="2">
        <v>51175</v>
      </c>
      <c r="I59" s="2">
        <v>53961</v>
      </c>
      <c r="J59" s="2">
        <v>58832</v>
      </c>
      <c r="O59" s="6"/>
      <c r="P59" s="20">
        <v>20</v>
      </c>
      <c r="Q59" s="1">
        <f t="shared" ref="Q59:X59" si="43">C59*$M$22</f>
        <v>38805</v>
      </c>
      <c r="R59" s="1">
        <f t="shared" si="43"/>
        <v>40092</v>
      </c>
      <c r="S59" s="1">
        <f t="shared" si="43"/>
        <v>41926</v>
      </c>
      <c r="T59" s="1">
        <f t="shared" si="43"/>
        <v>44687</v>
      </c>
      <c r="U59" s="1">
        <f t="shared" si="43"/>
        <v>47184</v>
      </c>
      <c r="V59" s="1">
        <f t="shared" si="43"/>
        <v>51175</v>
      </c>
      <c r="W59" s="1">
        <f t="shared" si="43"/>
        <v>53961</v>
      </c>
      <c r="X59" s="1">
        <f t="shared" si="43"/>
        <v>58832</v>
      </c>
    </row>
    <row r="60" spans="1:24">
      <c r="A60" s="6"/>
      <c r="B60" s="20">
        <v>21</v>
      </c>
      <c r="C60" s="1">
        <v>38663</v>
      </c>
      <c r="D60" s="2">
        <v>39957</v>
      </c>
      <c r="E60" s="2">
        <v>41923</v>
      </c>
      <c r="F60" s="2">
        <v>43993.8</v>
      </c>
      <c r="G60" s="2">
        <v>46966</v>
      </c>
      <c r="H60" s="2">
        <v>50260</v>
      </c>
      <c r="I60" s="2">
        <v>53356</v>
      </c>
      <c r="J60" s="2">
        <v>58538</v>
      </c>
      <c r="O60" s="6"/>
      <c r="P60" s="20">
        <v>21</v>
      </c>
      <c r="Q60" s="1">
        <f t="shared" ref="Q60:X60" si="44">C60*$M$24</f>
        <v>38663</v>
      </c>
      <c r="R60" s="1">
        <f t="shared" si="44"/>
        <v>39957</v>
      </c>
      <c r="S60" s="1">
        <f t="shared" si="44"/>
        <v>41923</v>
      </c>
      <c r="T60" s="1">
        <f t="shared" si="44"/>
        <v>43993.8</v>
      </c>
      <c r="U60" s="1">
        <f t="shared" si="44"/>
        <v>46966</v>
      </c>
      <c r="V60" s="1">
        <f t="shared" si="44"/>
        <v>50260</v>
      </c>
      <c r="W60" s="1">
        <f t="shared" si="44"/>
        <v>53356</v>
      </c>
      <c r="X60" s="1">
        <f t="shared" si="44"/>
        <v>58538</v>
      </c>
    </row>
    <row r="61" spans="1:24">
      <c r="A61" s="6"/>
      <c r="B61" s="20">
        <v>22</v>
      </c>
      <c r="C61" s="1">
        <v>38445</v>
      </c>
      <c r="D61" s="2">
        <v>38932</v>
      </c>
      <c r="E61" s="2">
        <v>41608</v>
      </c>
      <c r="F61" s="2">
        <v>43817</v>
      </c>
      <c r="G61" s="2">
        <v>45796</v>
      </c>
      <c r="H61" s="2">
        <v>49759</v>
      </c>
      <c r="I61" s="2">
        <v>53236</v>
      </c>
      <c r="J61" s="47">
        <v>57909</v>
      </c>
      <c r="O61" s="6"/>
      <c r="P61" s="20">
        <v>22</v>
      </c>
      <c r="Q61" s="1">
        <f>C61*$M$25</f>
        <v>38445</v>
      </c>
      <c r="R61" s="1">
        <f>D61*$M$25</f>
        <v>38932</v>
      </c>
      <c r="S61" s="1">
        <f>E61*$M$25</f>
        <v>41608</v>
      </c>
      <c r="T61" s="1">
        <f>F61*$M$25</f>
        <v>43817</v>
      </c>
      <c r="U61" s="1">
        <f>G61*$M$25</f>
        <v>45796</v>
      </c>
      <c r="V61" s="1">
        <f>H61*$M$29</f>
        <v>51251.770000000004</v>
      </c>
      <c r="W61" s="1">
        <f>I61*$M$25</f>
        <v>53236</v>
      </c>
      <c r="X61" s="1">
        <f>J61*$M$25</f>
        <v>57909</v>
      </c>
    </row>
    <row r="62" spans="1:24">
      <c r="A62" s="6"/>
      <c r="B62" s="20">
        <v>23</v>
      </c>
      <c r="C62" s="1">
        <v>37011</v>
      </c>
      <c r="D62" s="2">
        <v>38824</v>
      </c>
      <c r="E62" s="2">
        <v>40999</v>
      </c>
      <c r="F62" s="2">
        <v>42879</v>
      </c>
      <c r="G62" s="2">
        <v>45734</v>
      </c>
      <c r="H62" s="2">
        <v>49545</v>
      </c>
      <c r="I62" s="2">
        <v>52622</v>
      </c>
      <c r="J62" s="2">
        <v>56121</v>
      </c>
      <c r="O62" s="6"/>
      <c r="P62" s="20">
        <v>23</v>
      </c>
      <c r="Q62" s="1">
        <f>C62*$M$26</f>
        <v>37011</v>
      </c>
      <c r="R62" s="1">
        <f>D62*$M$26</f>
        <v>38824</v>
      </c>
      <c r="S62" s="1">
        <f>E62*$M$26</f>
        <v>40999</v>
      </c>
      <c r="T62" s="1">
        <f>F62*$M$26</f>
        <v>42879</v>
      </c>
      <c r="U62" s="1">
        <f>G62*$M$29</f>
        <v>47106.020000000004</v>
      </c>
      <c r="V62" s="1">
        <f>H62*$M$25</f>
        <v>49545</v>
      </c>
      <c r="W62" s="1">
        <f>I62*$M$29</f>
        <v>54200.66</v>
      </c>
      <c r="X62" s="1">
        <f>J62*$M$26</f>
        <v>56121</v>
      </c>
    </row>
    <row r="63" spans="1:24">
      <c r="A63" s="6"/>
      <c r="B63" s="20">
        <v>24</v>
      </c>
      <c r="C63" s="1">
        <v>36000</v>
      </c>
      <c r="D63" s="1">
        <v>38663</v>
      </c>
      <c r="E63" s="2">
        <v>40338.36</v>
      </c>
      <c r="F63" s="2">
        <v>42737</v>
      </c>
      <c r="G63" s="2">
        <v>45510</v>
      </c>
      <c r="H63" s="2">
        <v>49368</v>
      </c>
      <c r="I63" s="1">
        <v>52419</v>
      </c>
      <c r="J63" s="2">
        <v>52622</v>
      </c>
      <c r="O63" s="6"/>
      <c r="P63" s="20">
        <v>24</v>
      </c>
      <c r="Q63" s="1">
        <f>C63*$M$29</f>
        <v>37080</v>
      </c>
      <c r="R63" s="1">
        <f>D63*$M$27</f>
        <v>38663</v>
      </c>
      <c r="S63" s="1">
        <f>E63*$M$29</f>
        <v>41548.510800000004</v>
      </c>
      <c r="T63" s="1">
        <f>F63*$M$29</f>
        <v>44019.11</v>
      </c>
      <c r="U63" s="1">
        <f>G63*$M$26</f>
        <v>45510</v>
      </c>
      <c r="V63" s="1">
        <f>H63*$M$26</f>
        <v>49368</v>
      </c>
      <c r="W63" s="1">
        <f>I63*$M$26</f>
        <v>52419</v>
      </c>
      <c r="X63" s="1">
        <f>J63*$M$29</f>
        <v>54200.66</v>
      </c>
    </row>
    <row r="64" spans="1:24">
      <c r="A64" s="6"/>
      <c r="B64" s="20">
        <v>25</v>
      </c>
      <c r="C64" s="1">
        <v>35738.559999999998</v>
      </c>
      <c r="D64" s="2">
        <v>38112</v>
      </c>
      <c r="E64" s="2">
        <v>40017</v>
      </c>
      <c r="F64" s="2">
        <v>41923</v>
      </c>
      <c r="G64" s="2">
        <v>44821</v>
      </c>
      <c r="H64" s="2">
        <v>49362</v>
      </c>
      <c r="I64" s="2">
        <v>51880</v>
      </c>
      <c r="J64" s="2">
        <v>51880</v>
      </c>
      <c r="O64" s="6"/>
      <c r="P64" s="20">
        <v>25</v>
      </c>
      <c r="Q64" s="1">
        <f>C64*$M$27</f>
        <v>35738.559999999998</v>
      </c>
      <c r="R64" s="1">
        <f>D64*$M$28</f>
        <v>38112</v>
      </c>
      <c r="S64" s="1">
        <f t="shared" ref="S64:X64" si="45">E64*$M$27</f>
        <v>40017</v>
      </c>
      <c r="T64" s="1">
        <f t="shared" si="45"/>
        <v>41923</v>
      </c>
      <c r="U64" s="1">
        <f t="shared" si="45"/>
        <v>44821</v>
      </c>
      <c r="V64" s="1">
        <f t="shared" si="45"/>
        <v>49362</v>
      </c>
      <c r="W64" s="1">
        <f t="shared" si="45"/>
        <v>51880</v>
      </c>
      <c r="X64" s="1">
        <f t="shared" si="45"/>
        <v>51880</v>
      </c>
    </row>
    <row r="65" spans="1:33">
      <c r="A65" s="6"/>
      <c r="B65" s="20">
        <v>26</v>
      </c>
      <c r="C65" s="54">
        <v>35585</v>
      </c>
      <c r="D65" s="55">
        <v>36999.89</v>
      </c>
      <c r="E65" s="54">
        <v>39606</v>
      </c>
      <c r="F65" s="54">
        <v>41528</v>
      </c>
      <c r="G65" s="54">
        <v>44417</v>
      </c>
      <c r="H65" s="54">
        <v>48719</v>
      </c>
      <c r="I65" s="54">
        <v>51341</v>
      </c>
      <c r="J65" s="54">
        <v>51341</v>
      </c>
      <c r="O65" s="6"/>
      <c r="P65" s="20">
        <v>26</v>
      </c>
      <c r="Q65" s="54">
        <f>C65*$M$28</f>
        <v>35585</v>
      </c>
      <c r="R65" s="54">
        <f>D65*$M$29</f>
        <v>38109.886700000003</v>
      </c>
      <c r="S65" s="54">
        <f t="shared" ref="S65:X65" si="46">E65*$M$28</f>
        <v>39606</v>
      </c>
      <c r="T65" s="54">
        <f t="shared" si="46"/>
        <v>41528</v>
      </c>
      <c r="U65" s="54">
        <f t="shared" si="46"/>
        <v>44417</v>
      </c>
      <c r="V65" s="54">
        <f t="shared" si="46"/>
        <v>48719</v>
      </c>
      <c r="W65" s="54">
        <f t="shared" si="46"/>
        <v>51341</v>
      </c>
      <c r="X65" s="54">
        <f t="shared" si="46"/>
        <v>51341</v>
      </c>
    </row>
    <row r="66" spans="1:33">
      <c r="A66" s="6"/>
      <c r="B66" s="20"/>
      <c r="C66" s="6"/>
      <c r="D66" s="6"/>
      <c r="E66" s="6"/>
      <c r="F66" s="6"/>
      <c r="G66" s="6"/>
      <c r="H66" s="6"/>
      <c r="I66" s="6"/>
      <c r="J66" s="6"/>
      <c r="O66" s="6"/>
      <c r="P66" s="20"/>
      <c r="Q66" s="65"/>
      <c r="R66" s="6"/>
      <c r="S66" s="6"/>
      <c r="T66" s="6"/>
      <c r="U66" s="6"/>
      <c r="V66" s="6"/>
      <c r="W66" s="6"/>
      <c r="X66" s="6"/>
    </row>
    <row r="67" spans="1:33">
      <c r="A67" s="6"/>
      <c r="B67" s="66" t="s">
        <v>60</v>
      </c>
      <c r="C67" s="23">
        <f>C30-C46</f>
        <v>2185</v>
      </c>
      <c r="D67" s="23">
        <f t="shared" ref="D67:J67" si="47">D30-D46</f>
        <v>4175</v>
      </c>
      <c r="E67" s="23">
        <f t="shared" si="47"/>
        <v>3594</v>
      </c>
      <c r="F67" s="23">
        <f t="shared" si="47"/>
        <v>4473</v>
      </c>
      <c r="G67" s="23">
        <f t="shared" si="47"/>
        <v>2633</v>
      </c>
      <c r="H67" s="23">
        <f t="shared" si="47"/>
        <v>2992</v>
      </c>
      <c r="I67" s="23">
        <f t="shared" si="47"/>
        <v>3284.1399999999994</v>
      </c>
      <c r="J67" s="23">
        <f t="shared" si="47"/>
        <v>2586</v>
      </c>
      <c r="O67" s="6"/>
      <c r="P67" s="66" t="s">
        <v>60</v>
      </c>
      <c r="Q67" s="23">
        <f t="shared" ref="Q67:X67" si="48">Q30-Q46</f>
        <v>2185</v>
      </c>
      <c r="R67" s="23">
        <f t="shared" si="48"/>
        <v>4175</v>
      </c>
      <c r="S67" s="23">
        <f t="shared" si="48"/>
        <v>2230.0800000000017</v>
      </c>
      <c r="T67" s="23">
        <f t="shared" si="48"/>
        <v>4473</v>
      </c>
      <c r="U67" s="23">
        <f t="shared" si="48"/>
        <v>2633</v>
      </c>
      <c r="V67" s="23">
        <f t="shared" si="48"/>
        <v>2992</v>
      </c>
      <c r="W67" s="23">
        <f t="shared" si="48"/>
        <v>3284.1399999999994</v>
      </c>
      <c r="X67" s="23">
        <f t="shared" si="48"/>
        <v>657.02999999999884</v>
      </c>
    </row>
    <row r="68" spans="1:33">
      <c r="A68" s="6"/>
      <c r="B68" s="66"/>
      <c r="C68" s="6"/>
      <c r="D68" s="6"/>
      <c r="E68" s="6"/>
      <c r="F68" s="6"/>
      <c r="G68" s="6"/>
      <c r="H68" s="6"/>
      <c r="I68" s="6"/>
      <c r="J68" s="6"/>
      <c r="O68" s="6"/>
      <c r="P68" s="66"/>
      <c r="Q68" s="23"/>
      <c r="R68" s="23"/>
      <c r="S68" s="23"/>
      <c r="T68" s="23"/>
      <c r="U68" s="23"/>
      <c r="V68" s="23"/>
      <c r="W68" s="23"/>
      <c r="X68" s="23"/>
    </row>
    <row r="69" spans="1:33">
      <c r="A69" s="6"/>
      <c r="B69" s="22" t="s">
        <v>61</v>
      </c>
      <c r="C69" s="2">
        <f>QUARTILE(C40:C65,3)</f>
        <v>41864.5</v>
      </c>
      <c r="D69" s="2">
        <f t="shared" ref="D69:J69" si="49">QUARTILE(D40:D65,3)</f>
        <v>42359.5</v>
      </c>
      <c r="E69" s="2">
        <f t="shared" si="49"/>
        <v>45368.5</v>
      </c>
      <c r="F69" s="2">
        <f t="shared" si="49"/>
        <v>48958.5</v>
      </c>
      <c r="G69" s="2">
        <f t="shared" si="49"/>
        <v>55080.75</v>
      </c>
      <c r="H69" s="2">
        <f t="shared" si="49"/>
        <v>58667.75</v>
      </c>
      <c r="I69" s="2">
        <f t="shared" si="49"/>
        <v>62673.645000000004</v>
      </c>
      <c r="J69" s="2">
        <f t="shared" si="49"/>
        <v>64295</v>
      </c>
      <c r="O69" s="6"/>
      <c r="P69" s="22" t="s">
        <v>61</v>
      </c>
      <c r="Q69" s="2">
        <f>QUARTILE(Q40:Q65,3)</f>
        <v>42308.794999999998</v>
      </c>
      <c r="R69" s="2">
        <f t="shared" ref="R69:X69" si="50">QUARTILE(R40:R65,3)</f>
        <v>43455.442500000005</v>
      </c>
      <c r="S69" s="2">
        <f t="shared" si="50"/>
        <v>46483.9</v>
      </c>
      <c r="T69" s="2">
        <f t="shared" si="50"/>
        <v>49974.264999999999</v>
      </c>
      <c r="U69" s="2">
        <f t="shared" si="50"/>
        <v>55080.75</v>
      </c>
      <c r="V69" s="2">
        <f t="shared" si="50"/>
        <v>58667.75</v>
      </c>
      <c r="W69" s="2">
        <f t="shared" si="50"/>
        <v>62673.645000000004</v>
      </c>
      <c r="X69" s="2">
        <f t="shared" si="50"/>
        <v>65934.934999999998</v>
      </c>
    </row>
    <row r="70" spans="1:33">
      <c r="A70" s="6"/>
      <c r="B70" s="22" t="s">
        <v>62</v>
      </c>
      <c r="C70" s="2">
        <f>C30-C69</f>
        <v>2185.5</v>
      </c>
      <c r="D70" s="2">
        <f t="shared" ref="D70:J70" si="51">D30-D69</f>
        <v>4195.5</v>
      </c>
      <c r="E70" s="2">
        <f t="shared" si="51"/>
        <v>3689.5</v>
      </c>
      <c r="F70" s="2">
        <f t="shared" si="51"/>
        <v>4514.5</v>
      </c>
      <c r="G70" s="2">
        <f t="shared" si="51"/>
        <v>2803.25</v>
      </c>
      <c r="H70" s="2">
        <f t="shared" si="51"/>
        <v>3271.25</v>
      </c>
      <c r="I70" s="2">
        <f t="shared" si="51"/>
        <v>3319.3549999999959</v>
      </c>
      <c r="J70" s="2">
        <f t="shared" si="51"/>
        <v>2590</v>
      </c>
      <c r="O70" s="6"/>
      <c r="P70" s="22" t="s">
        <v>62</v>
      </c>
      <c r="Q70" s="2">
        <f t="shared" ref="Q70:X70" si="52">Q30-Q69</f>
        <v>1741.2050000000017</v>
      </c>
      <c r="R70" s="2">
        <f t="shared" si="52"/>
        <v>3099.5574999999953</v>
      </c>
      <c r="S70" s="2">
        <f t="shared" si="52"/>
        <v>2574.0999999999985</v>
      </c>
      <c r="T70" s="2">
        <f t="shared" si="52"/>
        <v>3498.7350000000006</v>
      </c>
      <c r="U70" s="2">
        <f t="shared" si="52"/>
        <v>2803.25</v>
      </c>
      <c r="V70" s="2">
        <f t="shared" si="52"/>
        <v>3271.25</v>
      </c>
      <c r="W70" s="2">
        <f t="shared" si="52"/>
        <v>3319.3549999999959</v>
      </c>
      <c r="X70" s="2">
        <f t="shared" si="52"/>
        <v>950.06500000000233</v>
      </c>
    </row>
    <row r="71" spans="1:33">
      <c r="A71" s="6"/>
      <c r="B71" s="22"/>
      <c r="C71" s="2"/>
      <c r="D71" s="2"/>
      <c r="E71" s="2"/>
      <c r="F71" s="2"/>
      <c r="G71" s="2"/>
      <c r="H71" s="2"/>
      <c r="I71" s="2"/>
      <c r="J71" s="2"/>
      <c r="O71" s="6"/>
      <c r="P71" s="22"/>
      <c r="Q71" s="2"/>
      <c r="R71" s="2"/>
      <c r="S71" s="2"/>
      <c r="T71" s="2"/>
      <c r="U71" s="2"/>
      <c r="V71" s="2"/>
      <c r="W71" s="2"/>
      <c r="X71" s="2"/>
    </row>
    <row r="72" spans="1:33">
      <c r="O72" s="30" t="s">
        <v>54</v>
      </c>
      <c r="P72" s="31"/>
      <c r="Q72" s="32"/>
      <c r="R72" s="32"/>
      <c r="S72" s="32"/>
      <c r="T72" s="32"/>
      <c r="U72" s="32"/>
      <c r="V72" s="32"/>
      <c r="W72" s="32"/>
      <c r="X72" s="31"/>
      <c r="Z72" s="43"/>
      <c r="AA72" s="43"/>
      <c r="AB72" s="43"/>
      <c r="AC72" s="43"/>
      <c r="AD72" s="43"/>
      <c r="AE72" s="43"/>
      <c r="AF72" s="43"/>
      <c r="AG72" s="43"/>
    </row>
    <row r="73" spans="1:33">
      <c r="O73" s="32"/>
      <c r="P73" s="32"/>
      <c r="Q73" s="33" t="s">
        <v>41</v>
      </c>
      <c r="R73" s="33" t="s">
        <v>2</v>
      </c>
      <c r="S73" s="33" t="s">
        <v>3</v>
      </c>
      <c r="T73" s="33" t="s">
        <v>4</v>
      </c>
      <c r="U73" s="33" t="s">
        <v>5</v>
      </c>
      <c r="V73" s="33" t="s">
        <v>6</v>
      </c>
      <c r="W73" s="33" t="s">
        <v>7</v>
      </c>
      <c r="X73" s="33" t="s">
        <v>8</v>
      </c>
      <c r="Z73" s="43"/>
      <c r="AA73" s="43"/>
      <c r="AB73" s="43"/>
      <c r="AC73" s="43"/>
      <c r="AD73" s="43"/>
      <c r="AE73" s="43"/>
      <c r="AF73" s="43"/>
      <c r="AG73" s="43"/>
    </row>
    <row r="74" spans="1:33">
      <c r="O74" s="32"/>
      <c r="P74" s="34" t="s">
        <v>51</v>
      </c>
      <c r="Q74" s="35">
        <v>41865</v>
      </c>
      <c r="R74" s="36">
        <v>42380</v>
      </c>
      <c r="S74" s="36">
        <v>46827.92</v>
      </c>
      <c r="T74" s="36">
        <v>49000</v>
      </c>
      <c r="U74" s="36">
        <v>55251</v>
      </c>
      <c r="V74" s="36">
        <v>58947</v>
      </c>
      <c r="W74" s="36">
        <v>62708.86</v>
      </c>
      <c r="X74" s="36">
        <v>66227.97</v>
      </c>
      <c r="Z74" s="43"/>
      <c r="AA74" s="43"/>
      <c r="AB74" s="43"/>
      <c r="AC74" s="43"/>
      <c r="AD74" s="43"/>
      <c r="AE74" s="43"/>
      <c r="AF74" s="43"/>
      <c r="AG74" s="43"/>
    </row>
    <row r="75" spans="1:33">
      <c r="O75" s="32"/>
      <c r="P75" s="37" t="s">
        <v>53</v>
      </c>
      <c r="Q75" s="38">
        <f>Q40-Q74</f>
        <v>4557</v>
      </c>
      <c r="R75" s="38">
        <f t="shared" ref="R75:X75" si="53">R40-R74</f>
        <v>4868</v>
      </c>
      <c r="S75" s="38">
        <f t="shared" si="53"/>
        <v>6658.0800000000017</v>
      </c>
      <c r="T75" s="38">
        <f t="shared" si="53"/>
        <v>10459</v>
      </c>
      <c r="U75" s="38">
        <f t="shared" si="53"/>
        <v>14612</v>
      </c>
      <c r="V75" s="38">
        <f t="shared" si="53"/>
        <v>22565</v>
      </c>
      <c r="W75" s="38">
        <f t="shared" si="53"/>
        <v>26926.14</v>
      </c>
      <c r="X75" s="38">
        <f t="shared" si="53"/>
        <v>23407.03</v>
      </c>
    </row>
    <row r="76" spans="1:33">
      <c r="O76" s="32"/>
      <c r="P76" s="37" t="s">
        <v>42</v>
      </c>
      <c r="Q76" s="36">
        <v>44050</v>
      </c>
      <c r="R76" s="36">
        <v>46555</v>
      </c>
      <c r="S76" s="36">
        <v>49058</v>
      </c>
      <c r="T76" s="36">
        <v>53473</v>
      </c>
      <c r="U76" s="36">
        <v>57884</v>
      </c>
      <c r="V76" s="36">
        <v>61939</v>
      </c>
      <c r="W76" s="36">
        <v>65993</v>
      </c>
      <c r="X76" s="36">
        <v>66885</v>
      </c>
    </row>
    <row r="77" spans="1:33">
      <c r="O77" s="31"/>
      <c r="P77" s="40"/>
      <c r="Q77" s="31"/>
      <c r="R77" s="31"/>
      <c r="S77" s="31"/>
      <c r="T77" s="31"/>
      <c r="U77" s="31"/>
      <c r="V77" s="31"/>
      <c r="W77" s="31"/>
      <c r="X77" s="31"/>
    </row>
    <row r="78" spans="1:33">
      <c r="O78" s="31"/>
      <c r="P78" s="40"/>
      <c r="Q78" s="41" t="s">
        <v>43</v>
      </c>
      <c r="R78" s="41" t="s">
        <v>44</v>
      </c>
      <c r="S78" s="41" t="s">
        <v>45</v>
      </c>
      <c r="T78" s="41" t="s">
        <v>46</v>
      </c>
      <c r="U78" s="41" t="s">
        <v>47</v>
      </c>
      <c r="V78" s="41" t="s">
        <v>48</v>
      </c>
      <c r="W78" s="41" t="s">
        <v>49</v>
      </c>
      <c r="X78" s="33" t="s">
        <v>8</v>
      </c>
    </row>
    <row r="79" spans="1:33">
      <c r="O79" s="31"/>
      <c r="P79" s="42" t="s">
        <v>64</v>
      </c>
      <c r="Q79" s="67">
        <v>2185</v>
      </c>
      <c r="R79" s="67">
        <v>4175</v>
      </c>
      <c r="S79" s="67">
        <v>2230.0800000000017</v>
      </c>
      <c r="T79" s="67">
        <v>4473</v>
      </c>
      <c r="U79" s="67">
        <v>2633</v>
      </c>
      <c r="V79" s="67">
        <v>2992</v>
      </c>
      <c r="W79" s="67">
        <v>3284.1399999999994</v>
      </c>
      <c r="X79" s="67">
        <v>657.02999999999884</v>
      </c>
    </row>
    <row r="80" spans="1:33">
      <c r="O80" s="31"/>
      <c r="P80" s="42" t="s">
        <v>52</v>
      </c>
      <c r="Q80" s="39">
        <v>716.19999999999709</v>
      </c>
      <c r="R80" s="39">
        <v>3432.3600000000006</v>
      </c>
      <c r="S80" s="39">
        <v>3481</v>
      </c>
      <c r="T80" s="39">
        <v>2993</v>
      </c>
      <c r="U80" s="39">
        <v>698.95999999999913</v>
      </c>
      <c r="V80" s="39">
        <v>2768.1199999999953</v>
      </c>
      <c r="W80" s="39">
        <v>3957</v>
      </c>
      <c r="X80" s="39">
        <v>1375.3999999999942</v>
      </c>
    </row>
    <row r="81" spans="15:24">
      <c r="O81" s="31"/>
      <c r="P81" s="42" t="s">
        <v>50</v>
      </c>
      <c r="Q81" s="39">
        <v>839</v>
      </c>
      <c r="R81" s="39">
        <v>3480</v>
      </c>
      <c r="S81" s="39">
        <v>3586</v>
      </c>
      <c r="T81" s="39">
        <v>2883</v>
      </c>
      <c r="U81" s="39">
        <v>2672</v>
      </c>
      <c r="V81" s="39">
        <v>2983</v>
      </c>
      <c r="W81" s="39">
        <v>2471</v>
      </c>
      <c r="X81" s="39">
        <v>194</v>
      </c>
    </row>
  </sheetData>
  <mergeCells count="6">
    <mergeCell ref="A1:J1"/>
    <mergeCell ref="O1:X1"/>
    <mergeCell ref="L2:L3"/>
    <mergeCell ref="M2:M3"/>
    <mergeCell ref="A38:J38"/>
    <mergeCell ref="O38:X38"/>
  </mergeCells>
  <conditionalFormatting sqref="C4:C30">
    <cfRule type="cellIs" dxfId="74" priority="75" operator="greaterThan">
      <formula>$C$30</formula>
    </cfRule>
  </conditionalFormatting>
  <conditionalFormatting sqref="D4:D30">
    <cfRule type="cellIs" dxfId="73" priority="74" operator="greaterThan">
      <formula>$D$30</formula>
    </cfRule>
  </conditionalFormatting>
  <conditionalFormatting sqref="E4:E30">
    <cfRule type="cellIs" dxfId="72" priority="73" operator="greaterThan">
      <formula>$E$30</formula>
    </cfRule>
  </conditionalFormatting>
  <conditionalFormatting sqref="F4:F30">
    <cfRule type="cellIs" dxfId="71" priority="72" operator="greaterThan">
      <formula>$F$30</formula>
    </cfRule>
  </conditionalFormatting>
  <conditionalFormatting sqref="G4:G30">
    <cfRule type="cellIs" dxfId="70" priority="71" operator="greaterThan">
      <formula>$G$30</formula>
    </cfRule>
  </conditionalFormatting>
  <conditionalFormatting sqref="H4:H30">
    <cfRule type="cellIs" dxfId="69" priority="70" operator="greaterThan">
      <formula>$H$30</formula>
    </cfRule>
  </conditionalFormatting>
  <conditionalFormatting sqref="I4:I30">
    <cfRule type="cellIs" dxfId="68" priority="69" operator="greaterThan">
      <formula>$I$30</formula>
    </cfRule>
  </conditionalFormatting>
  <conditionalFormatting sqref="J4:J30">
    <cfRule type="cellIs" dxfId="67" priority="68" operator="greaterThan">
      <formula>$J$30</formula>
    </cfRule>
  </conditionalFormatting>
  <conditionalFormatting sqref="Q4:Q30">
    <cfRule type="cellIs" dxfId="66" priority="67" operator="greaterThan">
      <formula>$Q$30</formula>
    </cfRule>
  </conditionalFormatting>
  <conditionalFormatting sqref="R4:R30">
    <cfRule type="cellIs" dxfId="65" priority="66" operator="greaterThan">
      <formula>$R$30</formula>
    </cfRule>
  </conditionalFormatting>
  <conditionalFormatting sqref="S4:S30">
    <cfRule type="cellIs" dxfId="64" priority="65" operator="greaterThan">
      <formula>$S$30</formula>
    </cfRule>
  </conditionalFormatting>
  <conditionalFormatting sqref="T4:T30">
    <cfRule type="cellIs" dxfId="63" priority="64" operator="greaterThan">
      <formula>$T$30</formula>
    </cfRule>
  </conditionalFormatting>
  <conditionalFormatting sqref="U4:U30">
    <cfRule type="cellIs" dxfId="62" priority="63" operator="greaterThan">
      <formula>$U$30</formula>
    </cfRule>
  </conditionalFormatting>
  <conditionalFormatting sqref="V4:V30">
    <cfRule type="cellIs" dxfId="61" priority="62" operator="greaterThan">
      <formula>$V$30</formula>
    </cfRule>
  </conditionalFormatting>
  <conditionalFormatting sqref="W4:W30">
    <cfRule type="cellIs" dxfId="60" priority="61" operator="greaterThan">
      <formula>$W$30</formula>
    </cfRule>
  </conditionalFormatting>
  <conditionalFormatting sqref="X4:X30">
    <cfRule type="cellIs" dxfId="59" priority="60" operator="greaterThan">
      <formula>$X$30</formula>
    </cfRule>
  </conditionalFormatting>
  <conditionalFormatting sqref="H10:J10">
    <cfRule type="cellIs" dxfId="58" priority="59" operator="greaterThan">
      <formula>$G$30</formula>
    </cfRule>
  </conditionalFormatting>
  <conditionalFormatting sqref="H23:J23">
    <cfRule type="cellIs" dxfId="57" priority="58" operator="greaterThan">
      <formula>$G$30</formula>
    </cfRule>
  </conditionalFormatting>
  <conditionalFormatting sqref="H15:J15">
    <cfRule type="cellIs" dxfId="56" priority="57" operator="greaterThan">
      <formula>$G$30</formula>
    </cfRule>
  </conditionalFormatting>
  <conditionalFormatting sqref="C40:C65">
    <cfRule type="cellIs" dxfId="55" priority="56" operator="greaterThan">
      <formula>$C$30</formula>
    </cfRule>
  </conditionalFormatting>
  <conditionalFormatting sqref="C40:C65">
    <cfRule type="cellIs" dxfId="54" priority="55" operator="greaterThan">
      <formula>$C$30</formula>
    </cfRule>
  </conditionalFormatting>
  <conditionalFormatting sqref="D40:D65">
    <cfRule type="cellIs" dxfId="53" priority="54" operator="greaterThan">
      <formula>$D$30</formula>
    </cfRule>
  </conditionalFormatting>
  <conditionalFormatting sqref="E40:E65">
    <cfRule type="cellIs" dxfId="52" priority="53" operator="greaterThan">
      <formula>$E$30</formula>
    </cfRule>
  </conditionalFormatting>
  <conditionalFormatting sqref="F40:F65">
    <cfRule type="cellIs" dxfId="51" priority="52" operator="greaterThan">
      <formula>$F$30</formula>
    </cfRule>
  </conditionalFormatting>
  <conditionalFormatting sqref="G40:G65">
    <cfRule type="cellIs" dxfId="50" priority="51" operator="greaterThan">
      <formula>$G$30</formula>
    </cfRule>
  </conditionalFormatting>
  <conditionalFormatting sqref="H40:H65">
    <cfRule type="cellIs" dxfId="49" priority="50" operator="greaterThan">
      <formula>$H$30</formula>
    </cfRule>
  </conditionalFormatting>
  <conditionalFormatting sqref="H46">
    <cfRule type="cellIs" dxfId="48" priority="49" operator="greaterThan">
      <formula>$G$30</formula>
    </cfRule>
  </conditionalFormatting>
  <conditionalFormatting sqref="H59">
    <cfRule type="cellIs" dxfId="47" priority="48" operator="greaterThan">
      <formula>$G$30</formula>
    </cfRule>
  </conditionalFormatting>
  <conditionalFormatting sqref="H51">
    <cfRule type="cellIs" dxfId="46" priority="47" operator="greaterThan">
      <formula>$G$30</formula>
    </cfRule>
  </conditionalFormatting>
  <conditionalFormatting sqref="I40:I65">
    <cfRule type="cellIs" dxfId="45" priority="46" operator="greaterThan">
      <formula>$I$30</formula>
    </cfRule>
  </conditionalFormatting>
  <conditionalFormatting sqref="I46">
    <cfRule type="cellIs" dxfId="44" priority="45" operator="greaterThan">
      <formula>$G$30</formula>
    </cfRule>
  </conditionalFormatting>
  <conditionalFormatting sqref="I59">
    <cfRule type="cellIs" dxfId="43" priority="44" operator="greaterThan">
      <formula>$G$30</formula>
    </cfRule>
  </conditionalFormatting>
  <conditionalFormatting sqref="I51">
    <cfRule type="cellIs" dxfId="42" priority="43" operator="greaterThan">
      <formula>$G$30</formula>
    </cfRule>
  </conditionalFormatting>
  <conditionalFormatting sqref="J40:J65">
    <cfRule type="cellIs" dxfId="41" priority="42" operator="greaterThan">
      <formula>$J$30</formula>
    </cfRule>
  </conditionalFormatting>
  <conditionalFormatting sqref="J46">
    <cfRule type="cellIs" dxfId="40" priority="41" operator="greaterThan">
      <formula>$G$30</formula>
    </cfRule>
  </conditionalFormatting>
  <conditionalFormatting sqref="J59">
    <cfRule type="cellIs" dxfId="39" priority="40" operator="greaterThan">
      <formula>$G$30</formula>
    </cfRule>
  </conditionalFormatting>
  <conditionalFormatting sqref="J51">
    <cfRule type="cellIs" dxfId="38" priority="39" operator="greaterThan">
      <formula>$G$30</formula>
    </cfRule>
  </conditionalFormatting>
  <conditionalFormatting sqref="C40:C65">
    <cfRule type="cellIs" dxfId="37" priority="38" operator="greaterThan">
      <formula>$C$30</formula>
    </cfRule>
  </conditionalFormatting>
  <conditionalFormatting sqref="D40:D65">
    <cfRule type="cellIs" dxfId="36" priority="37" operator="greaterThan">
      <formula>$D$30</formula>
    </cfRule>
  </conditionalFormatting>
  <conditionalFormatting sqref="D40:D65">
    <cfRule type="cellIs" dxfId="35" priority="36" operator="greaterThan">
      <formula>$D$30</formula>
    </cfRule>
  </conditionalFormatting>
  <conditionalFormatting sqref="C40:C65">
    <cfRule type="cellIs" dxfId="34" priority="35" operator="greaterThan">
      <formula>$C$30</formula>
    </cfRule>
  </conditionalFormatting>
  <conditionalFormatting sqref="D40:D65">
    <cfRule type="cellIs" dxfId="33" priority="34" operator="greaterThan">
      <formula>$D$30</formula>
    </cfRule>
  </conditionalFormatting>
  <conditionalFormatting sqref="C40:C65">
    <cfRule type="cellIs" dxfId="32" priority="33" operator="greaterThan">
      <formula>$C$30</formula>
    </cfRule>
  </conditionalFormatting>
  <conditionalFormatting sqref="D40:D65">
    <cfRule type="cellIs" dxfId="31" priority="32" operator="greaterThan">
      <formula>$D$30</formula>
    </cfRule>
  </conditionalFormatting>
  <conditionalFormatting sqref="E40:E65">
    <cfRule type="cellIs" dxfId="30" priority="31" operator="greaterThan">
      <formula>$E$30</formula>
    </cfRule>
  </conditionalFormatting>
  <conditionalFormatting sqref="F40:F65">
    <cfRule type="cellIs" dxfId="29" priority="30" operator="greaterThan">
      <formula>$F$30</formula>
    </cfRule>
  </conditionalFormatting>
  <conditionalFormatting sqref="G40:G65">
    <cfRule type="cellIs" dxfId="28" priority="29" operator="greaterThan">
      <formula>$G$30</formula>
    </cfRule>
  </conditionalFormatting>
  <conditionalFormatting sqref="H40:H65">
    <cfRule type="cellIs" dxfId="27" priority="28" operator="greaterThan">
      <formula>$H$30</formula>
    </cfRule>
  </conditionalFormatting>
  <conditionalFormatting sqref="H46">
    <cfRule type="cellIs" dxfId="26" priority="27" operator="greaterThan">
      <formula>$G$30</formula>
    </cfRule>
  </conditionalFormatting>
  <conditionalFormatting sqref="H59">
    <cfRule type="cellIs" dxfId="25" priority="26" operator="greaterThan">
      <formula>$G$30</formula>
    </cfRule>
  </conditionalFormatting>
  <conditionalFormatting sqref="H51">
    <cfRule type="cellIs" dxfId="24" priority="25" operator="greaterThan">
      <formula>$G$30</formula>
    </cfRule>
  </conditionalFormatting>
  <conditionalFormatting sqref="I40:I65">
    <cfRule type="cellIs" dxfId="23" priority="24" operator="greaterThan">
      <formula>$I$30</formula>
    </cfRule>
  </conditionalFormatting>
  <conditionalFormatting sqref="I46">
    <cfRule type="cellIs" dxfId="22" priority="23" operator="greaterThan">
      <formula>$G$30</formula>
    </cfRule>
  </conditionalFormatting>
  <conditionalFormatting sqref="I59">
    <cfRule type="cellIs" dxfId="21" priority="22" operator="greaterThan">
      <formula>$G$30</formula>
    </cfRule>
  </conditionalFormatting>
  <conditionalFormatting sqref="I51">
    <cfRule type="cellIs" dxfId="20" priority="21" operator="greaterThan">
      <formula>$G$30</formula>
    </cfRule>
  </conditionalFormatting>
  <conditionalFormatting sqref="J40:J65">
    <cfRule type="cellIs" dxfId="19" priority="20" operator="greaterThan">
      <formula>$J$30</formula>
    </cfRule>
  </conditionalFormatting>
  <conditionalFormatting sqref="J46">
    <cfRule type="cellIs" dxfId="18" priority="19" operator="greaterThan">
      <formula>$G$30</formula>
    </cfRule>
  </conditionalFormatting>
  <conditionalFormatting sqref="J59">
    <cfRule type="cellIs" dxfId="17" priority="18" operator="greaterThan">
      <formula>$G$30</formula>
    </cfRule>
  </conditionalFormatting>
  <conditionalFormatting sqref="J51">
    <cfRule type="cellIs" dxfId="16" priority="17" operator="greaterThan">
      <formula>$G$30</formula>
    </cfRule>
  </conditionalFormatting>
  <conditionalFormatting sqref="Q40:Q65">
    <cfRule type="cellIs" dxfId="15" priority="16" operator="greaterThan">
      <formula>$Q$30</formula>
    </cfRule>
  </conditionalFormatting>
  <conditionalFormatting sqref="R40:R65">
    <cfRule type="cellIs" dxfId="14" priority="15" operator="greaterThan">
      <formula>$R$30</formula>
    </cfRule>
  </conditionalFormatting>
  <conditionalFormatting sqref="S40:S65">
    <cfRule type="cellIs" dxfId="13" priority="14" operator="greaterThan">
      <formula>$S$30</formula>
    </cfRule>
  </conditionalFormatting>
  <conditionalFormatting sqref="T40:T65">
    <cfRule type="cellIs" dxfId="12" priority="13" operator="greaterThan">
      <formula>$T$30</formula>
    </cfRule>
  </conditionalFormatting>
  <conditionalFormatting sqref="U40:U65">
    <cfRule type="cellIs" dxfId="11" priority="12" operator="greaterThan">
      <formula>$U$30</formula>
    </cfRule>
  </conditionalFormatting>
  <conditionalFormatting sqref="V40:V65">
    <cfRule type="cellIs" dxfId="10" priority="11" operator="greaterThan">
      <formula>$V$30</formula>
    </cfRule>
  </conditionalFormatting>
  <conditionalFormatting sqref="W40:W65">
    <cfRule type="cellIs" dxfId="9" priority="10" operator="greaterThan">
      <formula>$W$30</formula>
    </cfRule>
  </conditionalFormatting>
  <conditionalFormatting sqref="X40:X65">
    <cfRule type="cellIs" dxfId="8" priority="9" operator="greaterThan">
      <formula>$X$30</formula>
    </cfRule>
  </conditionalFormatting>
  <conditionalFormatting sqref="Q40:Q65">
    <cfRule type="cellIs" dxfId="7" priority="8" operator="greaterThan">
      <formula>$Q$30</formula>
    </cfRule>
  </conditionalFormatting>
  <conditionalFormatting sqref="R40:R65">
    <cfRule type="cellIs" dxfId="6" priority="7" operator="greaterThan">
      <formula>$R$30</formula>
    </cfRule>
  </conditionalFormatting>
  <conditionalFormatting sqref="S40:S65">
    <cfRule type="cellIs" dxfId="5" priority="6" operator="greaterThan">
      <formula>$S$30</formula>
    </cfRule>
  </conditionalFormatting>
  <conditionalFormatting sqref="T40:T65">
    <cfRule type="cellIs" dxfId="4" priority="5" operator="greaterThan">
      <formula>$T$30</formula>
    </cfRule>
  </conditionalFormatting>
  <conditionalFormatting sqref="U40:U65">
    <cfRule type="cellIs" dxfId="3" priority="4" operator="greaterThan">
      <formula>$U$30</formula>
    </cfRule>
  </conditionalFormatting>
  <conditionalFormatting sqref="V40:V65">
    <cfRule type="cellIs" dxfId="2" priority="3" operator="greaterThan">
      <formula>$V$30</formula>
    </cfRule>
  </conditionalFormatting>
  <conditionalFormatting sqref="W40:W65">
    <cfRule type="cellIs" dxfId="1" priority="2" operator="greaterThan">
      <formula>$W$30</formula>
    </cfRule>
  </conditionalFormatting>
  <conditionalFormatting sqref="X40:X65">
    <cfRule type="cellIs" dxfId="0" priority="1" operator="greaterThan">
      <formula>$X$30</formula>
    </cfRule>
  </conditionalFormatting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tabSelected="1" workbookViewId="0"/>
  </sheetViews>
  <sheetFormatPr defaultRowHeight="15"/>
  <sheetData/>
  <pageMargins left="0.57999999999999996" right="0.28000000000000003" top="1.04" bottom="0.75" header="0.3" footer="0.3"/>
  <pageSetup scale="70" orientation="landscape" r:id="rId1"/>
  <headerFooter>
    <oddHeader>&amp;C&amp;"Arial,Bold"&amp;14Attachment 5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X26" sqref="X26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0e5b989-54d9-4980-b9f4-5dd55b66448a" xsi:nil="true"/>
    <_dlc_DocIdUrl xmlns="f0e5b989-54d9-4980-b9f4-5dd55b66448a">
      <Url xsi:nil="true"/>
      <Description xsi:nil="true"/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495AF6EA1D3B4D981872B9C851045A" ma:contentTypeVersion="0" ma:contentTypeDescription="Create a new document." ma:contentTypeScope="" ma:versionID="7cf4b48b772c22796d8076bd1911b5cf">
  <xsd:schema xmlns:xsd="http://www.w3.org/2001/XMLSchema" xmlns:xs="http://www.w3.org/2001/XMLSchema" xmlns:p="http://schemas.microsoft.com/office/2006/metadata/properties" xmlns:ns2="f0e5b989-54d9-4980-b9f4-5dd55b66448a" targetNamespace="http://schemas.microsoft.com/office/2006/metadata/properties" ma:root="true" ma:fieldsID="54d8c4b86cbc5bae22a2fe590a0c10ca" ns2:_="">
    <xsd:import namespace="f0e5b989-54d9-4980-b9f4-5dd55b66448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e5b989-54d9-4980-b9f4-5dd55b66448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702B600-140D-4367-943B-21259D4BAB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63B1E-3FFC-4D17-B85F-5B7F851C46B4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f0e5b989-54d9-4980-b9f4-5dd55b66448a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80DFEA5-BA3C-4E9C-8FAA-E2BFDF921A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e5b989-54d9-4980-b9f4-5dd55b6644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35068EF-066C-457C-8A51-1ABE0BA7F22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2013-2014 Teacher Salary Scales</vt:lpstr>
      <vt:lpstr>Market Comparison Chart</vt:lpstr>
      <vt:lpstr>Alb. Salaries vs. Top Quartile</vt:lpstr>
    </vt:vector>
  </TitlesOfParts>
  <Company>County of Albemarle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mfillion</dc:creator>
  <cp:lastModifiedBy>lgerome</cp:lastModifiedBy>
  <cp:lastPrinted>2013-09-30T13:19:10Z</cp:lastPrinted>
  <dcterms:created xsi:type="dcterms:W3CDTF">2011-06-07T18:17:46Z</dcterms:created>
  <dcterms:modified xsi:type="dcterms:W3CDTF">2013-09-30T13:20:01Z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4957615e-a5b2-4321-8297-01b1efa72905</vt:lpwstr>
  </property>
  <property fmtid="{D5CDD505-2E9C-101B-9397-08002B2CF9AE}" pid="3" name="ContentTypeId">
    <vt:lpwstr>0x010100AF495AF6EA1D3B4D981872B9C851045A</vt:lpwstr>
  </property>
</Properties>
</file>